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f9d3565038b7ae/_transfer/simulacoes/"/>
    </mc:Choice>
  </mc:AlternateContent>
  <xr:revisionPtr revIDLastSave="41" documentId="13_ncr:1_{3254322C-F541-4F1B-80D8-06F2E89FDAD7}" xr6:coauthVersionLast="47" xr6:coauthVersionMax="47" xr10:uidLastSave="{384B508D-6997-4637-B4ED-07E8D0FA01C7}"/>
  <bookViews>
    <workbookView xWindow="28680" yWindow="-120" windowWidth="29040" windowHeight="16440" xr2:uid="{00000000-000D-0000-FFFF-FFFF00000000}"/>
  </bookViews>
  <sheets>
    <sheet name="cálculos" sheetId="1" r:id="rId1"/>
    <sheet name="quadr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80" i="1"/>
  <c r="E157" i="1"/>
  <c r="E142" i="1"/>
  <c r="E170" i="1"/>
  <c r="E169" i="1"/>
  <c r="E168" i="1"/>
  <c r="E167" i="1"/>
  <c r="E166" i="1"/>
  <c r="E165" i="1"/>
  <c r="E164" i="1"/>
  <c r="E163" i="1"/>
  <c r="E162" i="1"/>
  <c r="E161" i="1"/>
  <c r="E158" i="1"/>
  <c r="E156" i="1"/>
  <c r="E153" i="1"/>
  <c r="E152" i="1"/>
  <c r="E151" i="1"/>
  <c r="E150" i="1"/>
  <c r="E144" i="1"/>
  <c r="E143" i="1"/>
  <c r="E141" i="1"/>
  <c r="E140" i="1"/>
  <c r="E138" i="1"/>
  <c r="E137" i="1"/>
  <c r="E135" i="1"/>
  <c r="E134" i="1"/>
  <c r="E133" i="1"/>
  <c r="E132" i="1"/>
  <c r="E130" i="1"/>
  <c r="E129" i="1"/>
  <c r="E128" i="1"/>
  <c r="E127" i="1"/>
  <c r="E125" i="1"/>
  <c r="E124" i="1"/>
  <c r="E118" i="1"/>
  <c r="E117" i="1"/>
  <c r="E116" i="1"/>
  <c r="E119" i="1" s="1"/>
  <c r="E111" i="1"/>
  <c r="E110" i="1"/>
  <c r="E109" i="1"/>
  <c r="E108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78" i="1"/>
  <c r="E77" i="1"/>
  <c r="E73" i="1"/>
  <c r="E72" i="1"/>
  <c r="E71" i="1"/>
  <c r="E70" i="1"/>
  <c r="E68" i="1"/>
  <c r="E67" i="1"/>
  <c r="E66" i="1"/>
  <c r="E65" i="1"/>
  <c r="E64" i="1"/>
  <c r="E63" i="1"/>
  <c r="E62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6" i="1"/>
  <c r="E35" i="1"/>
  <c r="E34" i="1"/>
  <c r="E33" i="1"/>
  <c r="E31" i="1"/>
  <c r="E30" i="1"/>
  <c r="E29" i="1"/>
  <c r="E28" i="1"/>
  <c r="E27" i="1"/>
  <c r="E26" i="1"/>
  <c r="E24" i="1"/>
  <c r="E23" i="1"/>
  <c r="E22" i="1"/>
  <c r="E21" i="1"/>
  <c r="E20" i="1"/>
  <c r="E13" i="1"/>
  <c r="E12" i="1"/>
  <c r="E160" i="1"/>
  <c r="E189" i="1"/>
  <c r="E188" i="1"/>
  <c r="E186" i="1"/>
  <c r="E185" i="1"/>
  <c r="E184" i="1"/>
  <c r="E183" i="1"/>
  <c r="E182" i="1"/>
  <c r="E181" i="1"/>
  <c r="E180" i="1"/>
  <c r="E178" i="1"/>
  <c r="E177" i="1"/>
  <c r="E175" i="1"/>
  <c r="E155" i="1"/>
  <c r="E19" i="1"/>
  <c r="H5" i="2"/>
  <c r="B4" i="2"/>
  <c r="H6" i="2"/>
  <c r="C11" i="2" s="1"/>
  <c r="E11" i="1"/>
  <c r="E14" i="1" s="1"/>
  <c r="E145" i="1" l="1"/>
  <c r="H10" i="2" s="1"/>
  <c r="G10" i="2" s="1"/>
  <c r="E171" i="1"/>
  <c r="H11" i="2" s="1"/>
  <c r="E11" i="2" s="1"/>
  <c r="E190" i="1"/>
  <c r="H12" i="2" s="1"/>
  <c r="F12" i="2" s="1"/>
  <c r="E112" i="1"/>
  <c r="H8" i="2" s="1"/>
  <c r="F8" i="2" s="1"/>
  <c r="C7" i="2"/>
  <c r="C8" i="2"/>
  <c r="C9" i="2"/>
  <c r="C10" i="2"/>
  <c r="H9" i="2"/>
  <c r="D9" i="2" s="1"/>
  <c r="E9" i="2"/>
  <c r="C14" i="2"/>
  <c r="D14" i="2"/>
  <c r="E14" i="2"/>
  <c r="F14" i="2"/>
  <c r="G14" i="2"/>
  <c r="E12" i="2"/>
  <c r="C12" i="2"/>
  <c r="H7" i="2"/>
  <c r="G7" i="2" s="1"/>
  <c r="G11" i="2" l="1"/>
  <c r="G9" i="2"/>
  <c r="G12" i="2"/>
  <c r="F7" i="2"/>
  <c r="F9" i="2"/>
  <c r="C13" i="2"/>
  <c r="D12" i="2"/>
  <c r="D11" i="2"/>
  <c r="D10" i="2"/>
  <c r="D7" i="2"/>
  <c r="D8" i="2"/>
  <c r="F11" i="2"/>
  <c r="F10" i="2"/>
  <c r="E10" i="2"/>
  <c r="G8" i="2"/>
  <c r="E8" i="2"/>
  <c r="E7" i="2"/>
  <c r="G13" i="2" l="1"/>
  <c r="D13" i="2"/>
  <c r="F13" i="2"/>
  <c r="E13" i="2"/>
</calcChain>
</file>

<file path=xl/sharedStrings.xml><?xml version="1.0" encoding="utf-8"?>
<sst xmlns="http://schemas.openxmlformats.org/spreadsheetml/2006/main" count="235" uniqueCount="202">
  <si>
    <t>ANEXO À RESOLUÇÃO Nº XXX/2022-COU/UNESPAR</t>
  </si>
  <si>
    <t>QUADRO DE PONTUAÇÃO DAS ATIVIDADES DOCENTES</t>
  </si>
  <si>
    <t>GRUPO 01 - ATIVIDADES DE ENSINO</t>
  </si>
  <si>
    <t>ATIVIDADES</t>
  </si>
  <si>
    <t>TOTAL DE PONTOS</t>
  </si>
  <si>
    <t>Graduação</t>
  </si>
  <si>
    <t>Total de horas-aula ministradas no período avaliado</t>
  </si>
  <si>
    <t>Pontuação por
hora-aula</t>
  </si>
  <si>
    <t>Total</t>
  </si>
  <si>
    <r>
      <t xml:space="preserve">Pós-Graduação </t>
    </r>
    <r>
      <rPr>
        <i/>
        <sz val="11"/>
        <color theme="1"/>
        <rFont val="Arial"/>
        <family val="2"/>
      </rPr>
      <t>Lato-sensu</t>
    </r>
  </si>
  <si>
    <r>
      <t xml:space="preserve">Pós-Graduação: </t>
    </r>
    <r>
      <rPr>
        <i/>
        <sz val="11"/>
        <color theme="1"/>
        <rFont val="Arial"/>
        <family val="2"/>
      </rPr>
      <t>Stricto-sensu</t>
    </r>
  </si>
  <si>
    <t>Quantidade</t>
  </si>
  <si>
    <t>Portuação por unidade</t>
  </si>
  <si>
    <t>Comunicações em congressos simpósios ou eventos similares especializados internacionais</t>
  </si>
  <si>
    <t>Trabalhos apresentados (oralmente)</t>
  </si>
  <si>
    <t>Trabalhos apresentados (pôster)</t>
  </si>
  <si>
    <t>Resumos publicados</t>
  </si>
  <si>
    <t>Resumo Expandido</t>
  </si>
  <si>
    <t>Conferências e Palestras como convidado</t>
  </si>
  <si>
    <t>Minicursos ministrados</t>
  </si>
  <si>
    <t>Comunicações em congressos, simpósios ou eventos similares especializados nacionais</t>
  </si>
  <si>
    <t>Resumo expandido</t>
  </si>
  <si>
    <t>GRUPO 02 - PRODUÇÃO ACADÊMICA</t>
  </si>
  <si>
    <t xml:space="preserve">Conferências e Palestras como convidado </t>
  </si>
  <si>
    <t>Minicursos ministrados em Eventos Científicos</t>
  </si>
  <si>
    <t>Participação em bancas de:</t>
  </si>
  <si>
    <t>Dissertação de Mestrado</t>
  </si>
  <si>
    <t>Tese de Doutorado</t>
  </si>
  <si>
    <t>Participação efetiva em bancas de qualificação (mestrado/doutorado)</t>
  </si>
  <si>
    <t>Livre Docência</t>
  </si>
  <si>
    <t>Participação em congresso, simpósio ou eventos similares</t>
  </si>
  <si>
    <t>Sem apresentação de trabalho</t>
  </si>
  <si>
    <t>Com apresentação de trabalho</t>
  </si>
  <si>
    <t>Como presidente da comissão organizadora do evento</t>
  </si>
  <si>
    <t>Como membro da comissão do evento</t>
  </si>
  <si>
    <t>Como convidado debatedor</t>
  </si>
  <si>
    <t>Como coordenador de sessão ou outro</t>
  </si>
  <si>
    <t>Artigos publicados em Periódicos indexados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</si>
  <si>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</si>
  <si>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</si>
  <si>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</si>
  <si>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</si>
  <si>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</si>
  <si>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</si>
  <si>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</si>
  <si>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Internacional</t>
  </si>
  <si>
    <t>Nacional</t>
  </si>
  <si>
    <t>Artigos completos publicados em Anais de Congresso (exceto resumo expandido)</t>
  </si>
  <si>
    <t>Internacionais</t>
  </si>
  <si>
    <t>Nacionais</t>
  </si>
  <si>
    <t>Artigos de natureza científica, publicados em órgão de divulgação não-especializado</t>
  </si>
  <si>
    <t>Livros</t>
  </si>
  <si>
    <t>Autor</t>
  </si>
  <si>
    <t>Autor de Capítulo</t>
  </si>
  <si>
    <t>Editor ou Organizador</t>
  </si>
  <si>
    <t>Prefácio</t>
  </si>
  <si>
    <t>Tradutor de obra completa</t>
  </si>
  <si>
    <t>Tradutor de Capítulo</t>
  </si>
  <si>
    <t xml:space="preserve">Revisão técnica de livros </t>
  </si>
  <si>
    <t>Como presidente da comissão editorial</t>
  </si>
  <si>
    <t>50/ano</t>
  </si>
  <si>
    <t>Como membro da comissão editorial</t>
  </si>
  <si>
    <t>20/ano</t>
  </si>
  <si>
    <t>Edição ou organização de jornais</t>
  </si>
  <si>
    <t>Consultor ou Revisor de periódicos</t>
  </si>
  <si>
    <t>Coordenador</t>
  </si>
  <si>
    <t>Participante</t>
  </si>
  <si>
    <t>Produção artístico-cultural não vinculada ao Qualis</t>
  </si>
  <si>
    <t>Por Unidade</t>
  </si>
  <si>
    <r>
      <t xml:space="preserve">Direção ou produção ou execução de produtos audiovisuais para cinema, TV ou </t>
    </r>
    <r>
      <rPr>
        <i/>
        <sz val="11"/>
        <color theme="1"/>
        <rFont val="Arial"/>
        <family val="2"/>
      </rPr>
      <t>internet</t>
    </r>
  </si>
  <si>
    <r>
      <t xml:space="preserve">Direção de fotografia/direção de arte/roteirista de produtos audiovisuais para cinema, TV ou </t>
    </r>
    <r>
      <rPr>
        <i/>
        <sz val="11"/>
        <color theme="1"/>
        <rFont val="Arial"/>
        <family val="2"/>
      </rPr>
      <t>internet</t>
    </r>
  </si>
  <si>
    <r>
      <t xml:space="preserve">Técnica de som, edição, montagem de produtos audiovisuais para cinema, TV ou </t>
    </r>
    <r>
      <rPr>
        <i/>
        <sz val="11"/>
        <color theme="1"/>
        <rFont val="Arial"/>
        <family val="2"/>
      </rPr>
      <t>internet</t>
    </r>
  </si>
  <si>
    <t>Trabalho de preservação de mídias audiovisuais</t>
  </si>
  <si>
    <t>Interpretação e/ou criação em cenário, figurino, iluminação, maquiagem, sonoplastia de espetáculo</t>
  </si>
  <si>
    <r>
      <t>Interpretação e/ou criação em dança/vídeo dança/</t>
    </r>
    <r>
      <rPr>
        <i/>
        <sz val="11"/>
        <color theme="1"/>
        <rFont val="Arial"/>
        <family val="2"/>
      </rPr>
      <t>ciberdança</t>
    </r>
  </si>
  <si>
    <t>Direção artística em coletivos, grupos ou cias profissionais</t>
  </si>
  <si>
    <t>Dramaturgia (para peças de teatro, dança ou cinema)</t>
  </si>
  <si>
    <t>Direção/produção executiva de espetáculos</t>
  </si>
  <si>
    <t>Performance (artes cênicas ou artes visuais)</t>
  </si>
  <si>
    <r>
      <t xml:space="preserve">Performance em produção audiovisual para cinema, TV ou </t>
    </r>
    <r>
      <rPr>
        <i/>
        <sz val="11"/>
        <color theme="1"/>
        <rFont val="Arial"/>
        <family val="2"/>
      </rPr>
      <t>internet</t>
    </r>
  </si>
  <si>
    <t>Participação em comissões julgadoras de mostras e salões arte, festivais e concursos de música e outros eventos artísticos</t>
  </si>
  <si>
    <t>Participação como artista em exposição de arte – individual</t>
  </si>
  <si>
    <t>Participação como artista em exposição de arte – coletiva</t>
  </si>
  <si>
    <t>Fotografia de espetáculo, performance, concerto</t>
  </si>
  <si>
    <t>Curadoria de eventos ou espaços artísticos</t>
  </si>
  <si>
    <t>Composição de obra integral de concerto ou de gravação de CD/DVD</t>
  </si>
  <si>
    <t>Regência de orquestra ou coro em concerto</t>
  </si>
  <si>
    <t>Direção ou execução de solo instrumental ou vocal em concerto ou em gravação de CD/DVD</t>
  </si>
  <si>
    <t>Arranjo de obra integral apresentada em concerto ou em gravação de CD/DVD</t>
  </si>
  <si>
    <t>Direção musical de espetáculo de teatro, ópera ou dança</t>
  </si>
  <si>
    <t>Composição de trilha sonora para filme ou vídeo</t>
  </si>
  <si>
    <t>Participação como instrumentista ou cantor em concerto ou em gravação de CD/DVD</t>
  </si>
  <si>
    <t>Participação como instrumentista cantor, compositor ou arranjador em parte de concerto ou em gravação de CD/DVD</t>
  </si>
  <si>
    <t>Projeto de Desenvolvimento Tecnológico e de Inovação</t>
  </si>
  <si>
    <t>Projeto de desenvolvimento e inovação em parceria com empresa – como Coordenador</t>
  </si>
  <si>
    <t>Projeto de desenvolvimento e inovação em parceria com empresa – como Participante</t>
  </si>
  <si>
    <t>Projeto de desenvolvimento e inovação em parceria com empresa e financiado, como coordenador.</t>
  </si>
  <si>
    <t>Projeto de desenvolvimento e inovação em parceria com empresa e Financiado, como participante.</t>
  </si>
  <si>
    <t>5,0
Máximo de 20 pontos/ano</t>
  </si>
  <si>
    <t>Aprovado por agências oficiais de fomento (CNPq, Capes, Fundação Araucária, etc.)</t>
  </si>
  <si>
    <t>100
Projeto/ano</t>
  </si>
  <si>
    <t>70
Projeto/ano</t>
  </si>
  <si>
    <t>GRUPO 3 – CAPACITAÇÃO DOCENTE</t>
  </si>
  <si>
    <t>Quantidade de meses</t>
  </si>
  <si>
    <t>Portuação por mês</t>
  </si>
  <si>
    <t>Tempo Integral</t>
  </si>
  <si>
    <t>Tempo Parcial</t>
  </si>
  <si>
    <t>Sem Licença</t>
  </si>
  <si>
    <t>OBS: A pontuação só é válida quando não houver qualquer pendência.</t>
  </si>
  <si>
    <t>GRUPO 4 - ORIENTAÇÃO/CO-ORIENTAÇÃO POR ORIENTADO/ANO</t>
  </si>
  <si>
    <t>Quantidade de orientandos</t>
  </si>
  <si>
    <t>Portuação</t>
  </si>
  <si>
    <t>Pós-doutorado</t>
  </si>
  <si>
    <t>Concluído</t>
  </si>
  <si>
    <t>Em execução</t>
  </si>
  <si>
    <t>Doutorado</t>
  </si>
  <si>
    <t>Tese concluída</t>
  </si>
  <si>
    <t>Co-orientação</t>
  </si>
  <si>
    <t>Tese em execução</t>
  </si>
  <si>
    <t>Mestrado</t>
  </si>
  <si>
    <t>Dissertação concluída</t>
  </si>
  <si>
    <t>Dissertação em execução</t>
  </si>
  <si>
    <t>Pós-Graduação Lato Sensu</t>
  </si>
  <si>
    <t>Monografia concluída</t>
  </si>
  <si>
    <t>Monografia em execução</t>
  </si>
  <si>
    <t>Monitoria</t>
  </si>
  <si>
    <t>Orientação e/ou supervisão de Programa de Iniciação à Docência ou Residência Pedagógica</t>
  </si>
  <si>
    <t>GRUPO 5 – ATIVIDADES ADMINISTRATIVAS</t>
  </si>
  <si>
    <t>Quantidade de atividades</t>
  </si>
  <si>
    <t>Portuação por ano</t>
  </si>
  <si>
    <t>No âmbito do Curso</t>
  </si>
  <si>
    <t>Coordenador de Curso (Graduação, Pós-Graduação)</t>
  </si>
  <si>
    <t>Participação em Conselho Superior (não contar para os membros natos)</t>
  </si>
  <si>
    <t>Coordenador de Estágio, TCC ou ACEC</t>
  </si>
  <si>
    <t>Membro de NDE</t>
  </si>
  <si>
    <t>No âmbito do Campus</t>
  </si>
  <si>
    <t xml:space="preserve">Outros cargos regulamentados </t>
  </si>
  <si>
    <t>No âmbito da Universidade</t>
  </si>
  <si>
    <t>Participação em Conselho Superior (apenas para os eleitos)</t>
  </si>
  <si>
    <t>GRUPO 6 - OUTRAS ATIVIDADES (por atividade)</t>
  </si>
  <si>
    <t>Atividades de consultoria, laudos, relatórios técnicos e outros serviços a empresas e entidades públicas e privadas</t>
  </si>
  <si>
    <t>20 até 100
pontos/ano</t>
  </si>
  <si>
    <t>Monografias de conclusão de Graduação</t>
  </si>
  <si>
    <t>Monografias de Pós-Graduação Lato sensu</t>
  </si>
  <si>
    <t>Participação efetiva em bancas de concurso público</t>
  </si>
  <si>
    <t>Para Professor Titular</t>
  </si>
  <si>
    <t>Para Professor Não-Titular</t>
  </si>
  <si>
    <t>Para Professor Associado</t>
  </si>
  <si>
    <t>Para Concurso Vestibular</t>
  </si>
  <si>
    <t>Para concursos técnicos</t>
  </si>
  <si>
    <t>Para concursos em cargos administrativos</t>
  </si>
  <si>
    <t>Comissões</t>
  </si>
  <si>
    <t>Temporárias</t>
  </si>
  <si>
    <t xml:space="preserve">Permanentes </t>
  </si>
  <si>
    <t>T-10</t>
  </si>
  <si>
    <t>T-34</t>
  </si>
  <si>
    <t>T-40</t>
  </si>
  <si>
    <t>TIDE</t>
  </si>
  <si>
    <t>1. Atividades de ensino</t>
  </si>
  <si>
    <t>2. Produção acadêmica</t>
  </si>
  <si>
    <t>3. Capacitação docente</t>
  </si>
  <si>
    <t>4. Orientação</t>
  </si>
  <si>
    <t>5. Atividades administrativas</t>
  </si>
  <si>
    <t>6. Outras atividades esporádicas</t>
  </si>
  <si>
    <t>PONTUAÇÃO OBTIDA</t>
  </si>
  <si>
    <t>PONTUAÇÃO MÍNIMA</t>
  </si>
  <si>
    <t>T-20</t>
  </si>
  <si>
    <t>DADOS PESSOAIS</t>
  </si>
  <si>
    <t xml:space="preserve">Ascensão para: </t>
  </si>
  <si>
    <t>ASSISTENTE</t>
  </si>
  <si>
    <t>ADJUNTO</t>
  </si>
  <si>
    <t>ASSOCIADO</t>
  </si>
  <si>
    <t xml:space="preserve">Regime de trabalho: </t>
  </si>
  <si>
    <t xml:space="preserve">Nome completo do(a) professor(a): </t>
  </si>
  <si>
    <t>Participação em bancas</t>
  </si>
  <si>
    <t>Revistas e Boletins
Edição ou organização</t>
  </si>
  <si>
    <t xml:space="preserve">Total:  </t>
  </si>
  <si>
    <t>20 até 100 pontos por ano</t>
  </si>
  <si>
    <t>Qualis A3</t>
  </si>
  <si>
    <t>Qualis A4</t>
  </si>
  <si>
    <t>Qualis C</t>
  </si>
  <si>
    <t>Para Professor Colaborador</t>
  </si>
  <si>
    <t>Estágio curricular</t>
  </si>
  <si>
    <t>Trabalho de conclusão de curso (TCC)</t>
  </si>
  <si>
    <t>Iniciação científica e à extensão (PIC, PIBIC, PIBIT, PIBEX e PIBIS)</t>
  </si>
  <si>
    <t>Diretor de campus</t>
  </si>
  <si>
    <t>Vice-Diretor de campus</t>
  </si>
  <si>
    <t>Diretor de centro</t>
  </si>
  <si>
    <t>Reitor(a)</t>
  </si>
  <si>
    <t>Vice-Reitor(a)</t>
  </si>
  <si>
    <t>Pró-Reitor(a)</t>
  </si>
  <si>
    <t>Diretor(a) de Pró-Reitoria</t>
  </si>
  <si>
    <t>Chefe de divisão de pró-reitoria</t>
  </si>
  <si>
    <t>Procurador(a) Jurídico</t>
  </si>
  <si>
    <t>Agente de Compliance</t>
  </si>
  <si>
    <t>Agente de Ouvidoria e Transparência</t>
  </si>
  <si>
    <t>Agente de Controle Interno / Auditor</t>
  </si>
  <si>
    <t>Outros cargos regulamentados</t>
  </si>
  <si>
    <t>50
Projeto/ano</t>
  </si>
  <si>
    <t>Sem agência de fomento</t>
  </si>
  <si>
    <t>Quantidade de anos</t>
  </si>
  <si>
    <t>Execução de projetos/convênios e programas de pesquisa e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</si>
</sst>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4" tint="0.39997558519241921"/>
      <name val="Arial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00B0F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1454817346722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hair">
        <color theme="4" tint="0.39994506668294322"/>
      </bottom>
      <diagonal/>
    </border>
    <border>
      <left style="hair">
        <color theme="4" tint="0.39991454817346722"/>
      </left>
      <right/>
      <top style="hair">
        <color theme="4" tint="0.39991454817346722"/>
      </top>
      <bottom style="hair">
        <color theme="4" tint="0.39991454817346722"/>
      </bottom>
      <diagonal/>
    </border>
    <border>
      <left/>
      <right/>
      <top style="hair">
        <color theme="4" tint="0.39991454817346722"/>
      </top>
      <bottom style="hair">
        <color theme="4" tint="0.39991454817346722"/>
      </bottom>
      <diagonal/>
    </border>
    <border>
      <left/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/>
      <top/>
      <bottom style="hair">
        <color theme="4" tint="0.399914548173467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1454817346722"/>
      </left>
      <right style="hair">
        <color theme="4" tint="0.399945066682943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4506668294322"/>
      </left>
      <right style="hair">
        <color theme="4" tint="0.39991454817346722"/>
      </right>
      <top style="hair">
        <color theme="4" tint="0.39991454817346722"/>
      </top>
      <bottom style="hair">
        <color theme="4" tint="0.39994506668294322"/>
      </bottom>
      <diagonal/>
    </border>
    <border>
      <left style="hair">
        <color theme="4" tint="0.39991454817346722"/>
      </left>
      <right style="hair">
        <color theme="4" tint="0.39991454817346722"/>
      </right>
      <top style="hair">
        <color theme="4" tint="0.39991454817346722"/>
      </top>
      <bottom style="hair">
        <color theme="4" tint="0.39994506668294322"/>
      </bottom>
      <diagonal/>
    </border>
    <border>
      <left style="hair">
        <color theme="4" tint="0.39991454817346722"/>
      </left>
      <right style="hair">
        <color theme="4" tint="0.39994506668294322"/>
      </right>
      <top style="hair">
        <color theme="4" tint="0.39991454817346722"/>
      </top>
      <bottom style="hair">
        <color theme="4" tint="0.399945066682943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2" borderId="5" xfId="0" applyFill="1" applyBorder="1"/>
    <xf numFmtId="0" fontId="0" fillId="2" borderId="6" xfId="0" applyFill="1" applyBorder="1"/>
    <xf numFmtId="0" fontId="5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inden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164" fontId="1" fillId="3" borderId="1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left" vertical="center" wrapText="1" inden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BFB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180975</xdr:rowOff>
    </xdr:from>
    <xdr:to>
      <xdr:col>1</xdr:col>
      <xdr:colOff>1129030</xdr:colOff>
      <xdr:row>0</xdr:row>
      <xdr:rowOff>1393825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2D9DA2-2C1E-3114-1C49-F40B56E8F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8" t="-82" r="-98" b="-82"/>
        <a:stretch>
          <a:fillRect/>
        </a:stretch>
      </xdr:blipFill>
      <xdr:spPr bwMode="auto">
        <a:xfrm>
          <a:off x="352425" y="180975"/>
          <a:ext cx="1059180" cy="120396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  <xdr:twoCellAnchor editAs="oneCell">
    <xdr:from>
      <xdr:col>4</xdr:col>
      <xdr:colOff>34232</xdr:colOff>
      <xdr:row>0</xdr:row>
      <xdr:rowOff>242454</xdr:rowOff>
    </xdr:from>
    <xdr:to>
      <xdr:col>5</xdr:col>
      <xdr:colOff>3233</xdr:colOff>
      <xdr:row>0</xdr:row>
      <xdr:rowOff>1334654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9EA80D5-56BB-DFAE-0304-FE54C7C1A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3" t="-301" r="-363" b="-301"/>
        <a:stretch>
          <a:fillRect/>
        </a:stretch>
      </xdr:blipFill>
      <xdr:spPr bwMode="auto">
        <a:xfrm>
          <a:off x="8201487" y="242454"/>
          <a:ext cx="1052253" cy="1092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9"/>
  <sheetViews>
    <sheetView showGridLines="0" tabSelected="1" zoomScale="110" zoomScaleNormal="110" workbookViewId="0">
      <selection activeCell="B6" sqref="B6"/>
    </sheetView>
  </sheetViews>
  <sheetFormatPr defaultRowHeight="15" x14ac:dyDescent="0.25"/>
  <cols>
    <col min="1" max="1" width="3.7109375" customWidth="1"/>
    <col min="2" max="2" width="59.5703125" customWidth="1"/>
    <col min="3" max="3" width="25.42578125" customWidth="1"/>
    <col min="4" max="4" width="28.28515625" customWidth="1"/>
    <col min="5" max="5" width="16.140625" customWidth="1"/>
    <col min="6" max="6" width="2.28515625" customWidth="1"/>
  </cols>
  <sheetData>
    <row r="1" spans="2:7" ht="117" customHeight="1" x14ac:dyDescent="0.25">
      <c r="B1" s="1"/>
      <c r="C1" s="1"/>
      <c r="D1" s="1"/>
      <c r="E1" s="1"/>
    </row>
    <row r="2" spans="2:7" ht="21" customHeight="1" x14ac:dyDescent="0.25">
      <c r="B2" s="38" t="s">
        <v>0</v>
      </c>
      <c r="C2" s="38"/>
      <c r="D2" s="38"/>
      <c r="E2" s="38"/>
    </row>
    <row r="3" spans="2:7" ht="32.25" customHeight="1" x14ac:dyDescent="0.25">
      <c r="B3" s="39" t="s">
        <v>1</v>
      </c>
      <c r="C3" s="39"/>
      <c r="D3" s="39"/>
      <c r="E3" s="39"/>
    </row>
    <row r="4" spans="2:7" ht="22.5" customHeight="1" x14ac:dyDescent="0.25">
      <c r="B4" s="12" t="s">
        <v>167</v>
      </c>
      <c r="C4" s="4"/>
      <c r="D4" s="4"/>
      <c r="E4" s="5"/>
    </row>
    <row r="5" spans="2:7" ht="20.100000000000001" customHeight="1" x14ac:dyDescent="0.25">
      <c r="B5" s="30" t="s">
        <v>173</v>
      </c>
      <c r="C5" s="35"/>
      <c r="D5" s="36"/>
      <c r="E5" s="37"/>
    </row>
    <row r="6" spans="2:7" ht="20.100000000000001" customHeight="1" x14ac:dyDescent="0.25">
      <c r="B6" s="30" t="s">
        <v>172</v>
      </c>
      <c r="C6" s="35"/>
      <c r="D6" s="36"/>
      <c r="E6" s="37"/>
    </row>
    <row r="7" spans="2:7" ht="20.100000000000001" customHeight="1" x14ac:dyDescent="0.25">
      <c r="B7" s="30" t="s">
        <v>168</v>
      </c>
      <c r="C7" s="35"/>
      <c r="D7" s="36"/>
      <c r="E7" s="37"/>
    </row>
    <row r="8" spans="2:7" ht="32.25" customHeight="1" x14ac:dyDescent="0.25">
      <c r="B8" s="22"/>
      <c r="C8" s="22"/>
      <c r="D8" s="22"/>
      <c r="E8" s="22"/>
    </row>
    <row r="9" spans="2:7" ht="24.95" customHeight="1" x14ac:dyDescent="0.25">
      <c r="B9" s="12" t="s">
        <v>2</v>
      </c>
      <c r="C9" s="4"/>
      <c r="D9" s="4"/>
      <c r="E9" s="5"/>
    </row>
    <row r="10" spans="2:7" ht="45" customHeight="1" x14ac:dyDescent="0.25">
      <c r="B10" s="6" t="s">
        <v>3</v>
      </c>
      <c r="C10" s="6" t="s">
        <v>6</v>
      </c>
      <c r="D10" s="6" t="s">
        <v>7</v>
      </c>
      <c r="E10" s="6" t="s">
        <v>8</v>
      </c>
    </row>
    <row r="11" spans="2:7" ht="20.100000000000001" customHeight="1" x14ac:dyDescent="0.25">
      <c r="B11" s="3" t="s">
        <v>5</v>
      </c>
      <c r="C11" s="33"/>
      <c r="D11" s="2">
        <v>1</v>
      </c>
      <c r="E11" s="2">
        <f>D11*C11</f>
        <v>0</v>
      </c>
      <c r="G11" s="1"/>
    </row>
    <row r="12" spans="2:7" ht="20.100000000000001" customHeight="1" x14ac:dyDescent="0.25">
      <c r="B12" s="3" t="s">
        <v>9</v>
      </c>
      <c r="C12" s="33"/>
      <c r="D12" s="2">
        <v>1.5</v>
      </c>
      <c r="E12" s="2">
        <f>D12*C12</f>
        <v>0</v>
      </c>
    </row>
    <row r="13" spans="2:7" ht="20.100000000000001" customHeight="1" x14ac:dyDescent="0.25">
      <c r="B13" s="3" t="s">
        <v>10</v>
      </c>
      <c r="C13" s="33"/>
      <c r="D13" s="2">
        <v>2</v>
      </c>
      <c r="E13" s="2">
        <f>D13*C13</f>
        <v>0</v>
      </c>
    </row>
    <row r="14" spans="2:7" ht="20.100000000000001" customHeight="1" x14ac:dyDescent="0.25">
      <c r="B14" s="10"/>
      <c r="C14" s="11"/>
      <c r="D14" s="32" t="s">
        <v>176</v>
      </c>
      <c r="E14" s="8">
        <f>SUM(E11:E13)</f>
        <v>0</v>
      </c>
    </row>
    <row r="16" spans="2:7" ht="24.95" customHeight="1" x14ac:dyDescent="0.25">
      <c r="B16" s="12" t="s">
        <v>22</v>
      </c>
      <c r="C16" s="4"/>
      <c r="D16" s="4"/>
      <c r="E16" s="5"/>
    </row>
    <row r="17" spans="2:5" ht="45" customHeight="1" x14ac:dyDescent="0.25">
      <c r="B17" s="6" t="s">
        <v>3</v>
      </c>
      <c r="C17" s="6" t="s">
        <v>11</v>
      </c>
      <c r="D17" s="6" t="s">
        <v>12</v>
      </c>
      <c r="E17" s="6" t="s">
        <v>8</v>
      </c>
    </row>
    <row r="18" spans="2:5" ht="39.950000000000003" customHeight="1" x14ac:dyDescent="0.25">
      <c r="B18" s="18" t="s">
        <v>13</v>
      </c>
      <c r="C18" s="19"/>
      <c r="D18" s="20"/>
      <c r="E18" s="20"/>
    </row>
    <row r="19" spans="2:5" ht="20.100000000000001" customHeight="1" x14ac:dyDescent="0.25">
      <c r="B19" s="3" t="s">
        <v>14</v>
      </c>
      <c r="C19" s="33"/>
      <c r="D19" s="2">
        <v>50</v>
      </c>
      <c r="E19" s="2">
        <f>D19*C19</f>
        <v>0</v>
      </c>
    </row>
    <row r="20" spans="2:5" ht="20.100000000000001" customHeight="1" x14ac:dyDescent="0.25">
      <c r="B20" s="3" t="s">
        <v>15</v>
      </c>
      <c r="C20" s="33"/>
      <c r="D20" s="2">
        <v>30</v>
      </c>
      <c r="E20" s="2">
        <f t="shared" ref="E20:E24" si="0">D20*C20</f>
        <v>0</v>
      </c>
    </row>
    <row r="21" spans="2:5" ht="20.100000000000001" customHeight="1" x14ac:dyDescent="0.25">
      <c r="B21" s="3" t="s">
        <v>16</v>
      </c>
      <c r="C21" s="33"/>
      <c r="D21" s="2">
        <v>20</v>
      </c>
      <c r="E21" s="2">
        <f t="shared" si="0"/>
        <v>0</v>
      </c>
    </row>
    <row r="22" spans="2:5" ht="20.100000000000001" customHeight="1" x14ac:dyDescent="0.25">
      <c r="B22" s="3" t="s">
        <v>17</v>
      </c>
      <c r="C22" s="33"/>
      <c r="D22" s="2">
        <v>30</v>
      </c>
      <c r="E22" s="2">
        <f t="shared" si="0"/>
        <v>0</v>
      </c>
    </row>
    <row r="23" spans="2:5" ht="20.100000000000001" customHeight="1" x14ac:dyDescent="0.25">
      <c r="B23" s="3" t="s">
        <v>18</v>
      </c>
      <c r="C23" s="33"/>
      <c r="D23" s="2">
        <v>80</v>
      </c>
      <c r="E23" s="2">
        <f t="shared" si="0"/>
        <v>0</v>
      </c>
    </row>
    <row r="24" spans="2:5" ht="20.100000000000001" customHeight="1" x14ac:dyDescent="0.25">
      <c r="B24" s="3" t="s">
        <v>19</v>
      </c>
      <c r="C24" s="33"/>
      <c r="D24" s="2">
        <v>80</v>
      </c>
      <c r="E24" s="2">
        <f t="shared" si="0"/>
        <v>0</v>
      </c>
    </row>
    <row r="25" spans="2:5" ht="39.950000000000003" customHeight="1" x14ac:dyDescent="0.25">
      <c r="B25" s="18" t="s">
        <v>20</v>
      </c>
      <c r="C25" s="19"/>
      <c r="D25" s="20"/>
      <c r="E25" s="20"/>
    </row>
    <row r="26" spans="2:5" ht="20.100000000000001" customHeight="1" x14ac:dyDescent="0.25">
      <c r="B26" s="3" t="s">
        <v>14</v>
      </c>
      <c r="C26" s="33"/>
      <c r="D26" s="2">
        <v>40</v>
      </c>
      <c r="E26" s="2">
        <f>D26*C26</f>
        <v>0</v>
      </c>
    </row>
    <row r="27" spans="2:5" ht="20.100000000000001" customHeight="1" x14ac:dyDescent="0.25">
      <c r="B27" s="3" t="s">
        <v>15</v>
      </c>
      <c r="C27" s="33"/>
      <c r="D27" s="2">
        <v>20</v>
      </c>
      <c r="E27" s="2">
        <f t="shared" ref="E27:E31" si="1">D27*C27</f>
        <v>0</v>
      </c>
    </row>
    <row r="28" spans="2:5" ht="20.100000000000001" customHeight="1" x14ac:dyDescent="0.25">
      <c r="B28" s="3" t="s">
        <v>16</v>
      </c>
      <c r="C28" s="33"/>
      <c r="D28" s="2">
        <v>20</v>
      </c>
      <c r="E28" s="2">
        <f t="shared" si="1"/>
        <v>0</v>
      </c>
    </row>
    <row r="29" spans="2:5" ht="20.100000000000001" customHeight="1" x14ac:dyDescent="0.25">
      <c r="B29" s="3" t="s">
        <v>21</v>
      </c>
      <c r="C29" s="33"/>
      <c r="D29" s="2">
        <v>30</v>
      </c>
      <c r="E29" s="2">
        <f t="shared" si="1"/>
        <v>0</v>
      </c>
    </row>
    <row r="30" spans="2:5" ht="20.100000000000001" customHeight="1" x14ac:dyDescent="0.25">
      <c r="B30" s="3" t="s">
        <v>23</v>
      </c>
      <c r="C30" s="33"/>
      <c r="D30" s="2">
        <v>60</v>
      </c>
      <c r="E30" s="2">
        <f t="shared" si="1"/>
        <v>0</v>
      </c>
    </row>
    <row r="31" spans="2:5" ht="20.100000000000001" customHeight="1" x14ac:dyDescent="0.25">
      <c r="B31" s="3" t="s">
        <v>24</v>
      </c>
      <c r="C31" s="33"/>
      <c r="D31" s="2">
        <v>40</v>
      </c>
      <c r="E31" s="2">
        <f t="shared" si="1"/>
        <v>0</v>
      </c>
    </row>
    <row r="32" spans="2:5" ht="39.950000000000003" customHeight="1" x14ac:dyDescent="0.25">
      <c r="B32" s="18" t="s">
        <v>174</v>
      </c>
      <c r="C32" s="19"/>
      <c r="D32" s="20"/>
      <c r="E32" s="20"/>
    </row>
    <row r="33" spans="2:5" ht="20.100000000000001" customHeight="1" x14ac:dyDescent="0.25">
      <c r="B33" s="3" t="s">
        <v>26</v>
      </c>
      <c r="C33" s="33"/>
      <c r="D33" s="2">
        <v>30</v>
      </c>
      <c r="E33" s="2">
        <f>D33*C33</f>
        <v>0</v>
      </c>
    </row>
    <row r="34" spans="2:5" ht="20.100000000000001" customHeight="1" x14ac:dyDescent="0.25">
      <c r="B34" s="3" t="s">
        <v>27</v>
      </c>
      <c r="C34" s="33"/>
      <c r="D34" s="2">
        <v>40</v>
      </c>
      <c r="E34" s="2">
        <f>D34*C34</f>
        <v>0</v>
      </c>
    </row>
    <row r="35" spans="2:5" ht="36" customHeight="1" x14ac:dyDescent="0.25">
      <c r="B35" s="3" t="s">
        <v>28</v>
      </c>
      <c r="C35" s="33"/>
      <c r="D35" s="2">
        <v>30</v>
      </c>
      <c r="E35" s="2">
        <f>D35*C35</f>
        <v>0</v>
      </c>
    </row>
    <row r="36" spans="2:5" ht="20.100000000000001" customHeight="1" x14ac:dyDescent="0.25">
      <c r="B36" s="3" t="s">
        <v>29</v>
      </c>
      <c r="C36" s="33"/>
      <c r="D36" s="2">
        <v>40</v>
      </c>
      <c r="E36" s="2">
        <f>D36*C36</f>
        <v>0</v>
      </c>
    </row>
    <row r="37" spans="2:5" ht="39.950000000000003" customHeight="1" x14ac:dyDescent="0.25">
      <c r="B37" s="18" t="s">
        <v>30</v>
      </c>
      <c r="C37" s="19"/>
      <c r="D37" s="20"/>
      <c r="E37" s="20"/>
    </row>
    <row r="38" spans="2:5" ht="20.100000000000001" customHeight="1" x14ac:dyDescent="0.25">
      <c r="B38" s="3" t="s">
        <v>31</v>
      </c>
      <c r="C38" s="33"/>
      <c r="D38" s="2">
        <v>5</v>
      </c>
      <c r="E38" s="2">
        <f>D38*C38</f>
        <v>0</v>
      </c>
    </row>
    <row r="39" spans="2:5" ht="20.100000000000001" customHeight="1" x14ac:dyDescent="0.25">
      <c r="B39" s="3" t="s">
        <v>32</v>
      </c>
      <c r="C39" s="33"/>
      <c r="D39" s="2">
        <v>20</v>
      </c>
      <c r="E39" s="2">
        <f t="shared" ref="E39:E43" si="2">D39*C39</f>
        <v>0</v>
      </c>
    </row>
    <row r="40" spans="2:5" ht="20.100000000000001" customHeight="1" x14ac:dyDescent="0.25">
      <c r="B40" s="3" t="s">
        <v>33</v>
      </c>
      <c r="C40" s="33"/>
      <c r="D40" s="2">
        <v>50</v>
      </c>
      <c r="E40" s="2">
        <f t="shared" si="2"/>
        <v>0</v>
      </c>
    </row>
    <row r="41" spans="2:5" ht="20.100000000000001" customHeight="1" x14ac:dyDescent="0.25">
      <c r="B41" s="3" t="s">
        <v>34</v>
      </c>
      <c r="C41" s="33"/>
      <c r="D41" s="2">
        <v>25</v>
      </c>
      <c r="E41" s="2">
        <f t="shared" si="2"/>
        <v>0</v>
      </c>
    </row>
    <row r="42" spans="2:5" ht="20.100000000000001" customHeight="1" x14ac:dyDescent="0.25">
      <c r="B42" s="3" t="s">
        <v>35</v>
      </c>
      <c r="C42" s="33"/>
      <c r="D42" s="2">
        <v>20</v>
      </c>
      <c r="E42" s="2">
        <f t="shared" si="2"/>
        <v>0</v>
      </c>
    </row>
    <row r="43" spans="2:5" ht="20.100000000000001" customHeight="1" x14ac:dyDescent="0.25">
      <c r="B43" s="3" t="s">
        <v>36</v>
      </c>
      <c r="C43" s="33"/>
      <c r="D43" s="2">
        <v>5</v>
      </c>
      <c r="E43" s="2">
        <f t="shared" si="2"/>
        <v>0</v>
      </c>
    </row>
    <row r="44" spans="2:5" ht="39.950000000000003" customHeight="1" x14ac:dyDescent="0.25">
      <c r="B44" s="18" t="s">
        <v>37</v>
      </c>
      <c r="C44" s="19"/>
      <c r="D44" s="20"/>
      <c r="E44" s="20"/>
    </row>
    <row r="45" spans="2:5" ht="20.100000000000001" customHeight="1" x14ac:dyDescent="0.25">
      <c r="B45" s="3" t="s">
        <v>38</v>
      </c>
      <c r="C45" s="33"/>
      <c r="D45" s="2">
        <v>150</v>
      </c>
      <c r="E45" s="2">
        <f>D45*C45</f>
        <v>0</v>
      </c>
    </row>
    <row r="46" spans="2:5" ht="20.100000000000001" customHeight="1" x14ac:dyDescent="0.25">
      <c r="B46" s="3" t="s">
        <v>39</v>
      </c>
      <c r="C46" s="33"/>
      <c r="D46" s="2">
        <v>130</v>
      </c>
      <c r="E46" s="2">
        <f t="shared" ref="E46:E54" si="3">D46*C46</f>
        <v>0</v>
      </c>
    </row>
    <row r="47" spans="2:5" ht="20.100000000000001" customHeight="1" x14ac:dyDescent="0.25">
      <c r="B47" s="3" t="s">
        <v>178</v>
      </c>
      <c r="C47" s="33"/>
      <c r="D47" s="2">
        <v>110</v>
      </c>
      <c r="E47" s="2">
        <f t="shared" si="3"/>
        <v>0</v>
      </c>
    </row>
    <row r="48" spans="2:5" ht="20.100000000000001" customHeight="1" x14ac:dyDescent="0.25">
      <c r="B48" s="3" t="s">
        <v>179</v>
      </c>
      <c r="C48" s="33"/>
      <c r="D48" s="2">
        <v>90</v>
      </c>
      <c r="E48" s="2">
        <f t="shared" si="3"/>
        <v>0</v>
      </c>
    </row>
    <row r="49" spans="2:5" ht="20.100000000000001" customHeight="1" x14ac:dyDescent="0.25">
      <c r="B49" s="3" t="s">
        <v>40</v>
      </c>
      <c r="C49" s="33"/>
      <c r="D49" s="2">
        <v>70</v>
      </c>
      <c r="E49" s="2">
        <f t="shared" si="3"/>
        <v>0</v>
      </c>
    </row>
    <row r="50" spans="2:5" ht="20.100000000000001" customHeight="1" x14ac:dyDescent="0.25">
      <c r="B50" s="3" t="s">
        <v>41</v>
      </c>
      <c r="C50" s="33"/>
      <c r="D50" s="2">
        <v>55</v>
      </c>
      <c r="E50" s="2">
        <f t="shared" si="3"/>
        <v>0</v>
      </c>
    </row>
    <row r="51" spans="2:5" ht="20.100000000000001" customHeight="1" x14ac:dyDescent="0.25">
      <c r="B51" s="3" t="s">
        <v>42</v>
      </c>
      <c r="C51" s="33"/>
      <c r="D51" s="2">
        <v>40</v>
      </c>
      <c r="E51" s="2">
        <f t="shared" si="3"/>
        <v>0</v>
      </c>
    </row>
    <row r="52" spans="2:5" ht="20.100000000000001" customHeight="1" x14ac:dyDescent="0.25">
      <c r="B52" s="3" t="s">
        <v>43</v>
      </c>
      <c r="C52" s="33"/>
      <c r="D52" s="2">
        <v>25</v>
      </c>
      <c r="E52" s="2">
        <f t="shared" si="3"/>
        <v>0</v>
      </c>
    </row>
    <row r="53" spans="2:5" ht="20.100000000000001" customHeight="1" x14ac:dyDescent="0.25">
      <c r="B53" s="3" t="s">
        <v>44</v>
      </c>
      <c r="C53" s="33"/>
      <c r="D53" s="2">
        <v>10</v>
      </c>
      <c r="E53" s="2">
        <f t="shared" si="3"/>
        <v>0</v>
      </c>
    </row>
    <row r="54" spans="2:5" ht="20.100000000000001" customHeight="1" x14ac:dyDescent="0.25">
      <c r="B54" s="3" t="s">
        <v>180</v>
      </c>
      <c r="C54" s="33"/>
      <c r="D54" s="2">
        <v>5</v>
      </c>
      <c r="E54" s="2">
        <f t="shared" si="3"/>
        <v>0</v>
      </c>
    </row>
    <row r="55" spans="2:5" ht="39.950000000000003" customHeight="1" x14ac:dyDescent="0.25">
      <c r="B55" s="18" t="s">
        <v>47</v>
      </c>
      <c r="C55" s="19"/>
      <c r="D55" s="20"/>
      <c r="E55" s="20"/>
    </row>
    <row r="56" spans="2:5" ht="20.100000000000001" customHeight="1" x14ac:dyDescent="0.25">
      <c r="B56" s="3" t="s">
        <v>48</v>
      </c>
      <c r="C56" s="33"/>
      <c r="D56" s="2">
        <v>50</v>
      </c>
      <c r="E56" s="2">
        <f>D56*C56</f>
        <v>0</v>
      </c>
    </row>
    <row r="57" spans="2:5" ht="20.100000000000001" customHeight="1" x14ac:dyDescent="0.25">
      <c r="B57" s="3" t="s">
        <v>49</v>
      </c>
      <c r="C57" s="33"/>
      <c r="D57" s="2">
        <v>30</v>
      </c>
      <c r="E57" s="2">
        <f t="shared" ref="E57" si="4">D57*C57</f>
        <v>0</v>
      </c>
    </row>
    <row r="58" spans="2:5" ht="39.950000000000003" customHeight="1" x14ac:dyDescent="0.25">
      <c r="B58" s="18" t="s">
        <v>50</v>
      </c>
      <c r="C58" s="19"/>
      <c r="D58" s="20"/>
      <c r="E58" s="20"/>
    </row>
    <row r="59" spans="2:5" ht="20.100000000000001" customHeight="1" x14ac:dyDescent="0.25">
      <c r="B59" s="3" t="s">
        <v>45</v>
      </c>
      <c r="C59" s="33"/>
      <c r="D59" s="2">
        <v>10</v>
      </c>
      <c r="E59" s="2">
        <f>D59*C59</f>
        <v>0</v>
      </c>
    </row>
    <row r="60" spans="2:5" ht="20.100000000000001" customHeight="1" x14ac:dyDescent="0.25">
      <c r="B60" s="3" t="s">
        <v>46</v>
      </c>
      <c r="C60" s="33"/>
      <c r="D60" s="2">
        <v>5</v>
      </c>
      <c r="E60" s="2">
        <f t="shared" ref="E60" si="5">D60*C60</f>
        <v>0</v>
      </c>
    </row>
    <row r="61" spans="2:5" ht="39.950000000000003" customHeight="1" x14ac:dyDescent="0.25">
      <c r="B61" s="18" t="s">
        <v>51</v>
      </c>
      <c r="C61" s="19"/>
      <c r="D61" s="20"/>
      <c r="E61" s="20"/>
    </row>
    <row r="62" spans="2:5" ht="20.100000000000001" customHeight="1" x14ac:dyDescent="0.25">
      <c r="B62" s="3" t="s">
        <v>52</v>
      </c>
      <c r="C62" s="33"/>
      <c r="D62" s="2">
        <v>100</v>
      </c>
      <c r="E62" s="2">
        <f>D62*C62</f>
        <v>0</v>
      </c>
    </row>
    <row r="63" spans="2:5" ht="20.100000000000001" customHeight="1" x14ac:dyDescent="0.25">
      <c r="B63" s="3" t="s">
        <v>53</v>
      </c>
      <c r="C63" s="33"/>
      <c r="D63" s="2">
        <v>60</v>
      </c>
      <c r="E63" s="2">
        <f t="shared" ref="E63:E68" si="6">D63*C63</f>
        <v>0</v>
      </c>
    </row>
    <row r="64" spans="2:5" ht="20.100000000000001" customHeight="1" x14ac:dyDescent="0.25">
      <c r="B64" s="3" t="s">
        <v>54</v>
      </c>
      <c r="C64" s="33"/>
      <c r="D64" s="2">
        <v>50</v>
      </c>
      <c r="E64" s="2">
        <f t="shared" si="6"/>
        <v>0</v>
      </c>
    </row>
    <row r="65" spans="2:5" ht="20.100000000000001" customHeight="1" x14ac:dyDescent="0.25">
      <c r="B65" s="3" t="s">
        <v>55</v>
      </c>
      <c r="C65" s="33"/>
      <c r="D65" s="2">
        <v>20</v>
      </c>
      <c r="E65" s="2">
        <f t="shared" si="6"/>
        <v>0</v>
      </c>
    </row>
    <row r="66" spans="2:5" ht="20.100000000000001" customHeight="1" x14ac:dyDescent="0.25">
      <c r="B66" s="3" t="s">
        <v>56</v>
      </c>
      <c r="C66" s="33"/>
      <c r="D66" s="2">
        <v>50</v>
      </c>
      <c r="E66" s="2">
        <f t="shared" si="6"/>
        <v>0</v>
      </c>
    </row>
    <row r="67" spans="2:5" ht="20.100000000000001" customHeight="1" x14ac:dyDescent="0.25">
      <c r="B67" s="3" t="s">
        <v>57</v>
      </c>
      <c r="C67" s="33"/>
      <c r="D67" s="2">
        <v>50</v>
      </c>
      <c r="E67" s="2">
        <f t="shared" si="6"/>
        <v>0</v>
      </c>
    </row>
    <row r="68" spans="2:5" ht="20.100000000000001" customHeight="1" x14ac:dyDescent="0.25">
      <c r="B68" s="3" t="s">
        <v>58</v>
      </c>
      <c r="C68" s="33"/>
      <c r="D68" s="2">
        <v>30</v>
      </c>
      <c r="E68" s="2">
        <f t="shared" si="6"/>
        <v>0</v>
      </c>
    </row>
    <row r="69" spans="2:5" ht="39.950000000000003" customHeight="1" x14ac:dyDescent="0.25">
      <c r="B69" s="9" t="s">
        <v>175</v>
      </c>
      <c r="C69" s="19"/>
      <c r="D69" s="20"/>
      <c r="E69" s="20"/>
    </row>
    <row r="70" spans="2:5" ht="20.100000000000001" customHeight="1" x14ac:dyDescent="0.25">
      <c r="B70" s="3" t="s">
        <v>59</v>
      </c>
      <c r="C70" s="33"/>
      <c r="D70" s="2" t="s">
        <v>60</v>
      </c>
      <c r="E70" s="2">
        <f>C70*50</f>
        <v>0</v>
      </c>
    </row>
    <row r="71" spans="2:5" ht="20.100000000000001" customHeight="1" x14ac:dyDescent="0.25">
      <c r="B71" s="3" t="s">
        <v>61</v>
      </c>
      <c r="C71" s="33"/>
      <c r="D71" s="2" t="s">
        <v>62</v>
      </c>
      <c r="E71" s="2">
        <f>C71*20</f>
        <v>0</v>
      </c>
    </row>
    <row r="72" spans="2:5" ht="35.25" customHeight="1" x14ac:dyDescent="0.25">
      <c r="B72" s="3" t="s">
        <v>63</v>
      </c>
      <c r="C72" s="33"/>
      <c r="D72" s="2" t="s">
        <v>98</v>
      </c>
      <c r="E72" s="2">
        <f>C72*5</f>
        <v>0</v>
      </c>
    </row>
    <row r="73" spans="2:5" ht="20.100000000000001" customHeight="1" x14ac:dyDescent="0.25">
      <c r="B73" s="3" t="s">
        <v>64</v>
      </c>
      <c r="C73" s="33"/>
      <c r="D73" s="31" t="s">
        <v>177</v>
      </c>
      <c r="E73" s="31">
        <f>IF(C73*20&gt;100,100,C73*20)</f>
        <v>0</v>
      </c>
    </row>
    <row r="74" spans="2:5" ht="39.950000000000003" customHeight="1" x14ac:dyDescent="0.25">
      <c r="B74" s="18" t="s">
        <v>201</v>
      </c>
      <c r="C74" s="19"/>
      <c r="D74" s="20"/>
      <c r="E74" s="20"/>
    </row>
    <row r="75" spans="2:5" ht="39.950000000000003" customHeight="1" x14ac:dyDescent="0.25">
      <c r="B75" s="6" t="s">
        <v>3</v>
      </c>
      <c r="C75" s="6" t="s">
        <v>200</v>
      </c>
      <c r="D75" s="6" t="s">
        <v>129</v>
      </c>
      <c r="E75" s="6" t="s">
        <v>8</v>
      </c>
    </row>
    <row r="76" spans="2:5" ht="24.95" customHeight="1" x14ac:dyDescent="0.25">
      <c r="B76" s="16" t="s">
        <v>99</v>
      </c>
      <c r="C76" s="14"/>
      <c r="D76" s="14"/>
      <c r="E76" s="15"/>
    </row>
    <row r="77" spans="2:5" ht="30" customHeight="1" x14ac:dyDescent="0.25">
      <c r="B77" s="3" t="s">
        <v>65</v>
      </c>
      <c r="C77" s="33"/>
      <c r="D77" s="2" t="s">
        <v>100</v>
      </c>
      <c r="E77" s="2">
        <f>C77*100</f>
        <v>0</v>
      </c>
    </row>
    <row r="78" spans="2:5" ht="30" customHeight="1" x14ac:dyDescent="0.25">
      <c r="B78" s="3" t="s">
        <v>66</v>
      </c>
      <c r="C78" s="33"/>
      <c r="D78" s="2" t="s">
        <v>101</v>
      </c>
      <c r="E78" s="2">
        <f>C78*70</f>
        <v>0</v>
      </c>
    </row>
    <row r="79" spans="2:5" ht="30" customHeight="1" x14ac:dyDescent="0.25">
      <c r="B79" s="16" t="s">
        <v>199</v>
      </c>
      <c r="C79" s="14"/>
      <c r="D79" s="14"/>
      <c r="E79" s="15"/>
    </row>
    <row r="80" spans="2:5" ht="30" customHeight="1" x14ac:dyDescent="0.25">
      <c r="B80" s="3" t="s">
        <v>65</v>
      </c>
      <c r="C80" s="33"/>
      <c r="D80" s="2" t="s">
        <v>101</v>
      </c>
      <c r="E80" s="2">
        <f>C80*70</f>
        <v>0</v>
      </c>
    </row>
    <row r="81" spans="2:5" ht="30" customHeight="1" x14ac:dyDescent="0.25">
      <c r="B81" s="3" t="s">
        <v>66</v>
      </c>
      <c r="C81" s="33"/>
      <c r="D81" s="2" t="s">
        <v>198</v>
      </c>
      <c r="E81" s="2">
        <f>C81*50</f>
        <v>0</v>
      </c>
    </row>
    <row r="82" spans="2:5" ht="39.950000000000003" customHeight="1" x14ac:dyDescent="0.25">
      <c r="B82" s="18" t="s">
        <v>67</v>
      </c>
      <c r="C82" s="19"/>
      <c r="D82" s="20"/>
      <c r="E82" s="20"/>
    </row>
    <row r="83" spans="2:5" ht="35.1" customHeight="1" x14ac:dyDescent="0.25">
      <c r="B83" s="3" t="s">
        <v>69</v>
      </c>
      <c r="C83" s="33"/>
      <c r="D83" s="2">
        <v>20</v>
      </c>
      <c r="E83" s="2">
        <f>C83*D83</f>
        <v>0</v>
      </c>
    </row>
    <row r="84" spans="2:5" ht="35.1" customHeight="1" x14ac:dyDescent="0.25">
      <c r="B84" s="3" t="s">
        <v>70</v>
      </c>
      <c r="C84" s="33"/>
      <c r="D84" s="2">
        <v>20</v>
      </c>
      <c r="E84" s="2">
        <f t="shared" ref="E84:E106" si="7">C84*D84</f>
        <v>0</v>
      </c>
    </row>
    <row r="85" spans="2:5" ht="35.1" customHeight="1" x14ac:dyDescent="0.25">
      <c r="B85" s="3" t="s">
        <v>71</v>
      </c>
      <c r="C85" s="33"/>
      <c r="D85" s="2">
        <v>10</v>
      </c>
      <c r="E85" s="2">
        <f t="shared" si="7"/>
        <v>0</v>
      </c>
    </row>
    <row r="86" spans="2:5" ht="20.100000000000001" customHeight="1" x14ac:dyDescent="0.25">
      <c r="B86" s="3" t="s">
        <v>72</v>
      </c>
      <c r="C86" s="33"/>
      <c r="D86" s="2">
        <v>10</v>
      </c>
      <c r="E86" s="2">
        <f t="shared" si="7"/>
        <v>0</v>
      </c>
    </row>
    <row r="87" spans="2:5" ht="35.1" customHeight="1" x14ac:dyDescent="0.25">
      <c r="B87" s="3" t="s">
        <v>73</v>
      </c>
      <c r="C87" s="33"/>
      <c r="D87" s="2">
        <v>10</v>
      </c>
      <c r="E87" s="2">
        <f t="shared" si="7"/>
        <v>0</v>
      </c>
    </row>
    <row r="88" spans="2:5" ht="20.100000000000001" customHeight="1" x14ac:dyDescent="0.25">
      <c r="B88" s="3" t="s">
        <v>74</v>
      </c>
      <c r="C88" s="33"/>
      <c r="D88" s="2">
        <v>20</v>
      </c>
      <c r="E88" s="2">
        <f t="shared" si="7"/>
        <v>0</v>
      </c>
    </row>
    <row r="89" spans="2:5" ht="20.100000000000001" customHeight="1" x14ac:dyDescent="0.25">
      <c r="B89" s="3" t="s">
        <v>75</v>
      </c>
      <c r="C89" s="33"/>
      <c r="D89" s="2">
        <v>10</v>
      </c>
      <c r="E89" s="2">
        <f t="shared" si="7"/>
        <v>0</v>
      </c>
    </row>
    <row r="90" spans="2:5" ht="20.100000000000001" customHeight="1" x14ac:dyDescent="0.25">
      <c r="B90" s="3" t="s">
        <v>76</v>
      </c>
      <c r="C90" s="33"/>
      <c r="D90" s="2">
        <v>10</v>
      </c>
      <c r="E90" s="2">
        <f t="shared" si="7"/>
        <v>0</v>
      </c>
    </row>
    <row r="91" spans="2:5" ht="20.100000000000001" customHeight="1" x14ac:dyDescent="0.25">
      <c r="B91" s="3" t="s">
        <v>77</v>
      </c>
      <c r="C91" s="33"/>
      <c r="D91" s="2">
        <v>20</v>
      </c>
      <c r="E91" s="2">
        <f t="shared" si="7"/>
        <v>0</v>
      </c>
    </row>
    <row r="92" spans="2:5" ht="20.100000000000001" customHeight="1" x14ac:dyDescent="0.25">
      <c r="B92" s="3" t="s">
        <v>78</v>
      </c>
      <c r="C92" s="33"/>
      <c r="D92" s="2">
        <v>10</v>
      </c>
      <c r="E92" s="2">
        <f t="shared" si="7"/>
        <v>0</v>
      </c>
    </row>
    <row r="93" spans="2:5" ht="35.1" customHeight="1" x14ac:dyDescent="0.25">
      <c r="B93" s="3" t="s">
        <v>79</v>
      </c>
      <c r="C93" s="33"/>
      <c r="D93" s="2">
        <v>10</v>
      </c>
      <c r="E93" s="2">
        <f t="shared" si="7"/>
        <v>0</v>
      </c>
    </row>
    <row r="94" spans="2:5" ht="42" customHeight="1" x14ac:dyDescent="0.25">
      <c r="B94" s="3" t="s">
        <v>80</v>
      </c>
      <c r="C94" s="33"/>
      <c r="D94" s="2">
        <v>10</v>
      </c>
      <c r="E94" s="2">
        <f t="shared" si="7"/>
        <v>0</v>
      </c>
    </row>
    <row r="95" spans="2:5" ht="20.100000000000001" customHeight="1" x14ac:dyDescent="0.25">
      <c r="B95" s="3" t="s">
        <v>81</v>
      </c>
      <c r="C95" s="33"/>
      <c r="D95" s="2">
        <v>20</v>
      </c>
      <c r="E95" s="2">
        <f t="shared" si="7"/>
        <v>0</v>
      </c>
    </row>
    <row r="96" spans="2:5" ht="20.100000000000001" customHeight="1" x14ac:dyDescent="0.25">
      <c r="B96" s="3" t="s">
        <v>82</v>
      </c>
      <c r="C96" s="33"/>
      <c r="D96" s="2">
        <v>10</v>
      </c>
      <c r="E96" s="2">
        <f t="shared" si="7"/>
        <v>0</v>
      </c>
    </row>
    <row r="97" spans="2:5" ht="20.100000000000001" customHeight="1" x14ac:dyDescent="0.25">
      <c r="B97" s="3" t="s">
        <v>83</v>
      </c>
      <c r="C97" s="33"/>
      <c r="D97" s="2">
        <v>10</v>
      </c>
      <c r="E97" s="2">
        <f t="shared" si="7"/>
        <v>0</v>
      </c>
    </row>
    <row r="98" spans="2:5" ht="20.100000000000001" customHeight="1" x14ac:dyDescent="0.25">
      <c r="B98" s="3" t="s">
        <v>84</v>
      </c>
      <c r="C98" s="33"/>
      <c r="D98" s="2">
        <v>10</v>
      </c>
      <c r="E98" s="2">
        <f t="shared" si="7"/>
        <v>0</v>
      </c>
    </row>
    <row r="99" spans="2:5" ht="35.1" customHeight="1" x14ac:dyDescent="0.25">
      <c r="B99" s="3" t="s">
        <v>85</v>
      </c>
      <c r="C99" s="33"/>
      <c r="D99" s="2">
        <v>20</v>
      </c>
      <c r="E99" s="2">
        <f t="shared" si="7"/>
        <v>0</v>
      </c>
    </row>
    <row r="100" spans="2:5" ht="20.100000000000001" customHeight="1" x14ac:dyDescent="0.25">
      <c r="B100" s="3" t="s">
        <v>86</v>
      </c>
      <c r="C100" s="33"/>
      <c r="D100" s="2">
        <v>10</v>
      </c>
      <c r="E100" s="2">
        <f t="shared" si="7"/>
        <v>0</v>
      </c>
    </row>
    <row r="101" spans="2:5" ht="35.1" customHeight="1" x14ac:dyDescent="0.25">
      <c r="B101" s="3" t="s">
        <v>87</v>
      </c>
      <c r="C101" s="33"/>
      <c r="D101" s="2">
        <v>10</v>
      </c>
      <c r="E101" s="2">
        <f t="shared" si="7"/>
        <v>0</v>
      </c>
    </row>
    <row r="102" spans="2:5" ht="35.1" customHeight="1" x14ac:dyDescent="0.25">
      <c r="B102" s="3" t="s">
        <v>88</v>
      </c>
      <c r="C102" s="33"/>
      <c r="D102" s="2">
        <v>20</v>
      </c>
      <c r="E102" s="2">
        <f t="shared" si="7"/>
        <v>0</v>
      </c>
    </row>
    <row r="103" spans="2:5" ht="20.100000000000001" customHeight="1" x14ac:dyDescent="0.25">
      <c r="B103" s="3" t="s">
        <v>89</v>
      </c>
      <c r="C103" s="33"/>
      <c r="D103" s="2">
        <v>10</v>
      </c>
      <c r="E103" s="2">
        <f t="shared" si="7"/>
        <v>0</v>
      </c>
    </row>
    <row r="104" spans="2:5" ht="20.100000000000001" customHeight="1" x14ac:dyDescent="0.25">
      <c r="B104" s="3" t="s">
        <v>90</v>
      </c>
      <c r="C104" s="33"/>
      <c r="D104" s="2">
        <v>10</v>
      </c>
      <c r="E104" s="2">
        <f t="shared" si="7"/>
        <v>0</v>
      </c>
    </row>
    <row r="105" spans="2:5" ht="35.1" customHeight="1" x14ac:dyDescent="0.25">
      <c r="B105" s="3" t="s">
        <v>91</v>
      </c>
      <c r="C105" s="33"/>
      <c r="D105" s="2">
        <v>10</v>
      </c>
      <c r="E105" s="2">
        <f t="shared" si="7"/>
        <v>0</v>
      </c>
    </row>
    <row r="106" spans="2:5" ht="35.1" customHeight="1" x14ac:dyDescent="0.25">
      <c r="B106" s="3" t="s">
        <v>92</v>
      </c>
      <c r="C106" s="33"/>
      <c r="D106" s="2">
        <v>10</v>
      </c>
      <c r="E106" s="2">
        <f t="shared" si="7"/>
        <v>0</v>
      </c>
    </row>
    <row r="107" spans="2:5" ht="24.95" customHeight="1" x14ac:dyDescent="0.25">
      <c r="B107" s="18" t="s">
        <v>93</v>
      </c>
      <c r="C107" s="19"/>
      <c r="D107" s="17" t="s">
        <v>68</v>
      </c>
      <c r="E107" s="20"/>
    </row>
    <row r="108" spans="2:5" ht="39.950000000000003" customHeight="1" x14ac:dyDescent="0.25">
      <c r="B108" s="3" t="s">
        <v>94</v>
      </c>
      <c r="C108" s="33"/>
      <c r="D108" s="2">
        <v>40</v>
      </c>
      <c r="E108" s="2">
        <f>D108*C108</f>
        <v>0</v>
      </c>
    </row>
    <row r="109" spans="2:5" ht="39.950000000000003" customHeight="1" x14ac:dyDescent="0.25">
      <c r="B109" s="3" t="s">
        <v>95</v>
      </c>
      <c r="C109" s="33"/>
      <c r="D109" s="2">
        <v>25</v>
      </c>
      <c r="E109" s="2">
        <f t="shared" ref="E109:E111" si="8">D109*C109</f>
        <v>0</v>
      </c>
    </row>
    <row r="110" spans="2:5" ht="39.950000000000003" customHeight="1" x14ac:dyDescent="0.25">
      <c r="B110" s="3" t="s">
        <v>96</v>
      </c>
      <c r="C110" s="33"/>
      <c r="D110" s="2">
        <v>50</v>
      </c>
      <c r="E110" s="2">
        <f t="shared" si="8"/>
        <v>0</v>
      </c>
    </row>
    <row r="111" spans="2:5" ht="39.950000000000003" customHeight="1" x14ac:dyDescent="0.25">
      <c r="B111" s="3" t="s">
        <v>97</v>
      </c>
      <c r="C111" s="33"/>
      <c r="D111" s="2">
        <v>30</v>
      </c>
      <c r="E111" s="2">
        <f t="shared" si="8"/>
        <v>0</v>
      </c>
    </row>
    <row r="112" spans="2:5" ht="39.950000000000003" customHeight="1" x14ac:dyDescent="0.25">
      <c r="B112" s="10"/>
      <c r="C112" s="11"/>
      <c r="D112" s="32" t="s">
        <v>176</v>
      </c>
      <c r="E112" s="8">
        <f>SUM(E19:E111)</f>
        <v>0</v>
      </c>
    </row>
    <row r="113" spans="2:5" ht="20.100000000000001" customHeight="1" x14ac:dyDescent="0.25"/>
    <row r="114" spans="2:5" ht="24.95" customHeight="1" x14ac:dyDescent="0.25">
      <c r="B114" s="12" t="s">
        <v>102</v>
      </c>
      <c r="C114" s="4"/>
      <c r="D114" s="4"/>
      <c r="E114" s="5"/>
    </row>
    <row r="115" spans="2:5" ht="45" customHeight="1" x14ac:dyDescent="0.25">
      <c r="B115" s="6" t="s">
        <v>3</v>
      </c>
      <c r="C115" s="6" t="s">
        <v>103</v>
      </c>
      <c r="D115" s="6" t="s">
        <v>104</v>
      </c>
      <c r="E115" s="6" t="s">
        <v>8</v>
      </c>
    </row>
    <row r="116" spans="2:5" ht="20.100000000000001" customHeight="1" x14ac:dyDescent="0.25">
      <c r="B116" s="3" t="s">
        <v>105</v>
      </c>
      <c r="C116" s="33"/>
      <c r="D116" s="2">
        <v>50</v>
      </c>
      <c r="E116" s="2">
        <f>D116*C116</f>
        <v>0</v>
      </c>
    </row>
    <row r="117" spans="2:5" ht="20.100000000000001" customHeight="1" x14ac:dyDescent="0.25">
      <c r="B117" s="3" t="s">
        <v>106</v>
      </c>
      <c r="C117" s="33"/>
      <c r="D117" s="2">
        <v>30</v>
      </c>
      <c r="E117" s="2">
        <f>D117*C117</f>
        <v>0</v>
      </c>
    </row>
    <row r="118" spans="2:5" ht="20.100000000000001" customHeight="1" x14ac:dyDescent="0.25">
      <c r="B118" s="3" t="s">
        <v>107</v>
      </c>
      <c r="C118" s="33"/>
      <c r="D118" s="2">
        <v>20</v>
      </c>
      <c r="E118" s="2">
        <f>D118*C118</f>
        <v>0</v>
      </c>
    </row>
    <row r="119" spans="2:5" ht="20.100000000000001" customHeight="1" x14ac:dyDescent="0.25">
      <c r="B119" s="21" t="s">
        <v>108</v>
      </c>
      <c r="D119" s="32" t="s">
        <v>176</v>
      </c>
      <c r="E119" s="8">
        <f>SUM(E116:E118)</f>
        <v>0</v>
      </c>
    </row>
    <row r="120" spans="2:5" ht="20.100000000000001" customHeight="1" x14ac:dyDescent="0.25"/>
    <row r="121" spans="2:5" ht="24.95" customHeight="1" x14ac:dyDescent="0.25">
      <c r="B121" s="12" t="s">
        <v>109</v>
      </c>
      <c r="C121" s="4"/>
      <c r="D121" s="4"/>
      <c r="E121" s="5"/>
    </row>
    <row r="122" spans="2:5" ht="45" customHeight="1" x14ac:dyDescent="0.25">
      <c r="B122" s="6" t="s">
        <v>3</v>
      </c>
      <c r="C122" s="6" t="s">
        <v>110</v>
      </c>
      <c r="D122" s="6" t="s">
        <v>111</v>
      </c>
      <c r="E122" s="6" t="s">
        <v>8</v>
      </c>
    </row>
    <row r="123" spans="2:5" ht="24.95" customHeight="1" x14ac:dyDescent="0.25">
      <c r="B123" s="18" t="s">
        <v>112</v>
      </c>
      <c r="C123" s="19"/>
      <c r="D123" s="20"/>
      <c r="E123" s="20"/>
    </row>
    <row r="124" spans="2:5" ht="20.100000000000001" customHeight="1" x14ac:dyDescent="0.25">
      <c r="B124" s="3" t="s">
        <v>113</v>
      </c>
      <c r="C124" s="33"/>
      <c r="D124" s="2">
        <v>80</v>
      </c>
      <c r="E124" s="2">
        <f>D124*C124</f>
        <v>0</v>
      </c>
    </row>
    <row r="125" spans="2:5" ht="20.100000000000001" customHeight="1" x14ac:dyDescent="0.25">
      <c r="B125" s="3" t="s">
        <v>114</v>
      </c>
      <c r="C125" s="33"/>
      <c r="D125" s="2">
        <v>50</v>
      </c>
      <c r="E125" s="2">
        <f>D125*C125</f>
        <v>0</v>
      </c>
    </row>
    <row r="126" spans="2:5" ht="24.95" customHeight="1" x14ac:dyDescent="0.25">
      <c r="B126" s="18" t="s">
        <v>115</v>
      </c>
      <c r="C126" s="19"/>
      <c r="D126" s="20"/>
      <c r="E126" s="20"/>
    </row>
    <row r="127" spans="2:5" ht="20.100000000000001" customHeight="1" x14ac:dyDescent="0.25">
      <c r="B127" s="3" t="s">
        <v>116</v>
      </c>
      <c r="C127" s="33"/>
      <c r="D127" s="2">
        <v>80</v>
      </c>
      <c r="E127" s="2">
        <f>D127*C127</f>
        <v>0</v>
      </c>
    </row>
    <row r="128" spans="2:5" ht="20.100000000000001" customHeight="1" x14ac:dyDescent="0.25">
      <c r="B128" s="3" t="s">
        <v>117</v>
      </c>
      <c r="C128" s="33"/>
      <c r="D128" s="2">
        <v>40</v>
      </c>
      <c r="E128" s="2">
        <f>D128*C128</f>
        <v>0</v>
      </c>
    </row>
    <row r="129" spans="2:7" ht="20.100000000000001" customHeight="1" x14ac:dyDescent="0.25">
      <c r="B129" s="3" t="s">
        <v>118</v>
      </c>
      <c r="C129" s="33"/>
      <c r="D129" s="2">
        <v>50</v>
      </c>
      <c r="E129" s="2">
        <f>D129*C129</f>
        <v>0</v>
      </c>
    </row>
    <row r="130" spans="2:7" ht="20.100000000000001" customHeight="1" x14ac:dyDescent="0.25">
      <c r="B130" s="3" t="s">
        <v>117</v>
      </c>
      <c r="C130" s="33"/>
      <c r="D130" s="2">
        <v>25</v>
      </c>
      <c r="E130" s="2">
        <f>D130*C130</f>
        <v>0</v>
      </c>
    </row>
    <row r="131" spans="2:7" ht="24.95" customHeight="1" x14ac:dyDescent="0.25">
      <c r="B131" s="18" t="s">
        <v>119</v>
      </c>
      <c r="C131" s="19"/>
      <c r="D131" s="20"/>
      <c r="E131" s="20"/>
    </row>
    <row r="132" spans="2:7" ht="20.100000000000001" customHeight="1" x14ac:dyDescent="0.25">
      <c r="B132" s="3" t="s">
        <v>120</v>
      </c>
      <c r="C132" s="33"/>
      <c r="D132" s="2">
        <v>60</v>
      </c>
      <c r="E132" s="2">
        <f>D132*C132</f>
        <v>0</v>
      </c>
    </row>
    <row r="133" spans="2:7" ht="20.100000000000001" customHeight="1" x14ac:dyDescent="0.25">
      <c r="B133" s="3" t="s">
        <v>117</v>
      </c>
      <c r="C133" s="33"/>
      <c r="D133" s="2">
        <v>30</v>
      </c>
      <c r="E133" s="2">
        <f>D133*C133</f>
        <v>0</v>
      </c>
    </row>
    <row r="134" spans="2:7" ht="20.100000000000001" customHeight="1" x14ac:dyDescent="0.25">
      <c r="B134" s="3" t="s">
        <v>121</v>
      </c>
      <c r="C134" s="33"/>
      <c r="D134" s="2">
        <v>40</v>
      </c>
      <c r="E134" s="2">
        <f>D134*C134</f>
        <v>0</v>
      </c>
    </row>
    <row r="135" spans="2:7" ht="20.100000000000001" customHeight="1" x14ac:dyDescent="0.25">
      <c r="B135" s="3" t="s">
        <v>117</v>
      </c>
      <c r="C135" s="33"/>
      <c r="D135" s="2">
        <v>20</v>
      </c>
      <c r="E135" s="2">
        <f>D135*C135</f>
        <v>0</v>
      </c>
    </row>
    <row r="136" spans="2:7" ht="24.95" customHeight="1" x14ac:dyDescent="0.25">
      <c r="B136" s="18" t="s">
        <v>122</v>
      </c>
      <c r="C136" s="19"/>
      <c r="D136" s="20"/>
      <c r="E136" s="20"/>
    </row>
    <row r="137" spans="2:7" ht="20.100000000000001" customHeight="1" x14ac:dyDescent="0.25">
      <c r="B137" s="3" t="s">
        <v>123</v>
      </c>
      <c r="C137" s="33"/>
      <c r="D137" s="2">
        <v>30</v>
      </c>
      <c r="E137" s="2">
        <f>D137*C137</f>
        <v>0</v>
      </c>
    </row>
    <row r="138" spans="2:7" ht="20.100000000000001" customHeight="1" x14ac:dyDescent="0.25">
      <c r="B138" s="3" t="s">
        <v>124</v>
      </c>
      <c r="C138" s="33"/>
      <c r="D138" s="2">
        <v>15</v>
      </c>
      <c r="E138" s="2">
        <f>D138*C138</f>
        <v>0</v>
      </c>
    </row>
    <row r="139" spans="2:7" ht="24.95" customHeight="1" x14ac:dyDescent="0.25">
      <c r="B139" s="18" t="s">
        <v>5</v>
      </c>
      <c r="C139" s="19"/>
      <c r="D139" s="20"/>
      <c r="E139" s="20"/>
    </row>
    <row r="140" spans="2:7" ht="36" customHeight="1" x14ac:dyDescent="0.25">
      <c r="B140" s="3" t="s">
        <v>184</v>
      </c>
      <c r="C140" s="33"/>
      <c r="D140" s="2">
        <v>20</v>
      </c>
      <c r="E140" s="2">
        <f>D140*C140</f>
        <v>0</v>
      </c>
      <c r="G140" s="1"/>
    </row>
    <row r="141" spans="2:7" ht="36" customHeight="1" x14ac:dyDescent="0.25">
      <c r="B141" s="3" t="s">
        <v>126</v>
      </c>
      <c r="C141" s="33"/>
      <c r="D141" s="2">
        <v>20</v>
      </c>
      <c r="E141" s="2">
        <f>D141*C141</f>
        <v>0</v>
      </c>
    </row>
    <row r="142" spans="2:7" ht="20.100000000000001" customHeight="1" x14ac:dyDescent="0.25">
      <c r="B142" s="3" t="s">
        <v>183</v>
      </c>
      <c r="C142" s="33"/>
      <c r="D142" s="2">
        <v>10</v>
      </c>
      <c r="E142" s="2">
        <f>D142*C142</f>
        <v>0</v>
      </c>
      <c r="G142" s="1"/>
    </row>
    <row r="143" spans="2:7" ht="20.100000000000001" customHeight="1" x14ac:dyDescent="0.25">
      <c r="B143" s="3" t="s">
        <v>182</v>
      </c>
      <c r="C143" s="33"/>
      <c r="D143" s="2">
        <v>10</v>
      </c>
      <c r="E143" s="2">
        <f>D143*C143</f>
        <v>0</v>
      </c>
    </row>
    <row r="144" spans="2:7" ht="20.100000000000001" customHeight="1" x14ac:dyDescent="0.25">
      <c r="B144" s="3" t="s">
        <v>125</v>
      </c>
      <c r="C144" s="33"/>
      <c r="D144" s="2">
        <v>10</v>
      </c>
      <c r="E144" s="2">
        <f>D144*C144</f>
        <v>0</v>
      </c>
    </row>
    <row r="145" spans="2:5" ht="20.100000000000001" customHeight="1" x14ac:dyDescent="0.25">
      <c r="D145" s="32" t="s">
        <v>176</v>
      </c>
      <c r="E145" s="8">
        <f>SUM(E123:E144)</f>
        <v>0</v>
      </c>
    </row>
    <row r="146" spans="2:5" ht="20.100000000000001" customHeight="1" x14ac:dyDescent="0.25"/>
    <row r="147" spans="2:5" ht="24.95" customHeight="1" x14ac:dyDescent="0.25">
      <c r="B147" s="12" t="s">
        <v>127</v>
      </c>
      <c r="C147" s="4"/>
      <c r="D147" s="4"/>
      <c r="E147" s="5"/>
    </row>
    <row r="148" spans="2:5" ht="45" customHeight="1" x14ac:dyDescent="0.25">
      <c r="B148" s="6" t="s">
        <v>3</v>
      </c>
      <c r="C148" s="6" t="s">
        <v>103</v>
      </c>
      <c r="D148" s="6" t="s">
        <v>104</v>
      </c>
      <c r="E148" s="6" t="s">
        <v>8</v>
      </c>
    </row>
    <row r="149" spans="2:5" ht="20.100000000000001" customHeight="1" x14ac:dyDescent="0.25">
      <c r="B149" s="18" t="s">
        <v>130</v>
      </c>
      <c r="C149" s="19"/>
      <c r="D149" s="20"/>
      <c r="E149" s="20"/>
    </row>
    <row r="150" spans="2:5" ht="20.100000000000001" customHeight="1" x14ac:dyDescent="0.25">
      <c r="B150" s="3" t="s">
        <v>131</v>
      </c>
      <c r="C150" s="33"/>
      <c r="D150" s="2">
        <v>10</v>
      </c>
      <c r="E150" s="2">
        <f>D150*C150</f>
        <v>0</v>
      </c>
    </row>
    <row r="151" spans="2:5" ht="33.75" customHeight="1" x14ac:dyDescent="0.25">
      <c r="B151" s="3" t="s">
        <v>132</v>
      </c>
      <c r="C151" s="33"/>
      <c r="D151" s="2">
        <v>10</v>
      </c>
      <c r="E151" s="2">
        <f t="shared" ref="E151:E153" si="9">D151*C151</f>
        <v>0</v>
      </c>
    </row>
    <row r="152" spans="2:5" ht="20.100000000000001" customHeight="1" x14ac:dyDescent="0.25">
      <c r="B152" s="3" t="s">
        <v>133</v>
      </c>
      <c r="C152" s="33"/>
      <c r="D152" s="2">
        <v>4</v>
      </c>
      <c r="E152" s="2">
        <f t="shared" si="9"/>
        <v>0</v>
      </c>
    </row>
    <row r="153" spans="2:5" ht="20.100000000000001" customHeight="1" x14ac:dyDescent="0.25">
      <c r="B153" s="3" t="s">
        <v>134</v>
      </c>
      <c r="C153" s="33"/>
      <c r="D153" s="2">
        <v>2</v>
      </c>
      <c r="E153" s="2">
        <f t="shared" si="9"/>
        <v>0</v>
      </c>
    </row>
    <row r="154" spans="2:5" ht="20.100000000000001" customHeight="1" x14ac:dyDescent="0.25">
      <c r="B154" s="18" t="s">
        <v>135</v>
      </c>
      <c r="C154" s="19"/>
      <c r="D154" s="20"/>
      <c r="E154" s="20"/>
    </row>
    <row r="155" spans="2:5" ht="20.100000000000001" customHeight="1" x14ac:dyDescent="0.25">
      <c r="B155" s="3" t="s">
        <v>185</v>
      </c>
      <c r="C155" s="33"/>
      <c r="D155" s="2">
        <v>50</v>
      </c>
      <c r="E155" s="2">
        <f t="shared" ref="E155:E158" si="10">D155*C155</f>
        <v>0</v>
      </c>
    </row>
    <row r="156" spans="2:5" ht="20.100000000000001" customHeight="1" x14ac:dyDescent="0.25">
      <c r="B156" s="3" t="s">
        <v>186</v>
      </c>
      <c r="C156" s="33"/>
      <c r="D156" s="2">
        <v>50</v>
      </c>
      <c r="E156" s="2">
        <f t="shared" si="10"/>
        <v>0</v>
      </c>
    </row>
    <row r="157" spans="2:5" ht="20.100000000000001" customHeight="1" x14ac:dyDescent="0.25">
      <c r="B157" s="3" t="s">
        <v>187</v>
      </c>
      <c r="C157" s="33"/>
      <c r="D157" s="2">
        <v>40</v>
      </c>
      <c r="E157" s="2">
        <f t="shared" ref="E157" si="11">D157*C157</f>
        <v>0</v>
      </c>
    </row>
    <row r="158" spans="2:5" ht="20.100000000000001" customHeight="1" x14ac:dyDescent="0.25">
      <c r="B158" s="3" t="s">
        <v>136</v>
      </c>
      <c r="C158" s="33"/>
      <c r="D158" s="2">
        <v>8</v>
      </c>
      <c r="E158" s="2">
        <f t="shared" si="10"/>
        <v>0</v>
      </c>
    </row>
    <row r="159" spans="2:5" ht="20.100000000000001" customHeight="1" x14ac:dyDescent="0.25">
      <c r="B159" s="18" t="s">
        <v>137</v>
      </c>
      <c r="C159" s="34"/>
      <c r="D159" s="20"/>
      <c r="E159" s="20"/>
    </row>
    <row r="160" spans="2:5" ht="20.100000000000001" customHeight="1" x14ac:dyDescent="0.25">
      <c r="B160" s="3" t="s">
        <v>188</v>
      </c>
      <c r="C160" s="33"/>
      <c r="D160" s="2">
        <v>50</v>
      </c>
      <c r="E160" s="2">
        <f t="shared" ref="E160:E170" si="12">D160*C160</f>
        <v>0</v>
      </c>
    </row>
    <row r="161" spans="2:5" ht="20.100000000000001" customHeight="1" x14ac:dyDescent="0.25">
      <c r="B161" s="3" t="s">
        <v>189</v>
      </c>
      <c r="C161" s="33"/>
      <c r="D161" s="2">
        <v>50</v>
      </c>
      <c r="E161" s="2">
        <f t="shared" si="12"/>
        <v>0</v>
      </c>
    </row>
    <row r="162" spans="2:5" ht="20.100000000000001" customHeight="1" x14ac:dyDescent="0.25">
      <c r="B162" s="3" t="s">
        <v>190</v>
      </c>
      <c r="C162" s="33"/>
      <c r="D162" s="2">
        <v>50</v>
      </c>
      <c r="E162" s="2">
        <f t="shared" si="12"/>
        <v>0</v>
      </c>
    </row>
    <row r="163" spans="2:5" ht="20.100000000000001" customHeight="1" x14ac:dyDescent="0.25">
      <c r="B163" s="3" t="s">
        <v>191</v>
      </c>
      <c r="C163" s="33"/>
      <c r="D163" s="2">
        <v>50</v>
      </c>
      <c r="E163" s="2">
        <f t="shared" si="12"/>
        <v>0</v>
      </c>
    </row>
    <row r="164" spans="2:5" ht="20.100000000000001" customHeight="1" x14ac:dyDescent="0.25">
      <c r="B164" s="3" t="s">
        <v>192</v>
      </c>
      <c r="C164" s="33"/>
      <c r="D164" s="2">
        <v>12</v>
      </c>
      <c r="E164" s="2">
        <f t="shared" si="12"/>
        <v>0</v>
      </c>
    </row>
    <row r="165" spans="2:5" ht="20.100000000000001" customHeight="1" x14ac:dyDescent="0.25">
      <c r="B165" s="3" t="s">
        <v>193</v>
      </c>
      <c r="C165" s="33"/>
      <c r="D165" s="2">
        <v>50</v>
      </c>
      <c r="E165" s="2">
        <f t="shared" si="12"/>
        <v>0</v>
      </c>
    </row>
    <row r="166" spans="2:5" ht="20.100000000000001" customHeight="1" x14ac:dyDescent="0.25">
      <c r="B166" s="3" t="s">
        <v>194</v>
      </c>
      <c r="C166" s="33"/>
      <c r="D166" s="2">
        <v>50</v>
      </c>
      <c r="E166" s="2">
        <f t="shared" si="12"/>
        <v>0</v>
      </c>
    </row>
    <row r="167" spans="2:5" ht="20.100000000000001" customHeight="1" x14ac:dyDescent="0.25">
      <c r="B167" s="3" t="s">
        <v>195</v>
      </c>
      <c r="C167" s="33"/>
      <c r="D167" s="2">
        <v>50</v>
      </c>
      <c r="E167" s="2">
        <f t="shared" si="12"/>
        <v>0</v>
      </c>
    </row>
    <row r="168" spans="2:5" ht="20.100000000000001" customHeight="1" x14ac:dyDescent="0.25">
      <c r="B168" s="3" t="s">
        <v>196</v>
      </c>
      <c r="C168" s="33"/>
      <c r="D168" s="2">
        <v>50</v>
      </c>
      <c r="E168" s="2">
        <f t="shared" si="12"/>
        <v>0</v>
      </c>
    </row>
    <row r="169" spans="2:5" ht="20.100000000000001" customHeight="1" x14ac:dyDescent="0.25">
      <c r="B169" s="3" t="s">
        <v>197</v>
      </c>
      <c r="C169" s="33"/>
      <c r="D169" s="2">
        <v>7</v>
      </c>
      <c r="E169" s="2">
        <f t="shared" si="12"/>
        <v>0</v>
      </c>
    </row>
    <row r="170" spans="2:5" ht="20.100000000000001" customHeight="1" x14ac:dyDescent="0.25">
      <c r="B170" s="3" t="s">
        <v>138</v>
      </c>
      <c r="C170" s="33"/>
      <c r="D170" s="2">
        <v>5</v>
      </c>
      <c r="E170" s="2">
        <f t="shared" si="12"/>
        <v>0</v>
      </c>
    </row>
    <row r="171" spans="2:5" ht="20.100000000000001" customHeight="1" x14ac:dyDescent="0.25">
      <c r="D171" s="32" t="s">
        <v>176</v>
      </c>
      <c r="E171" s="8">
        <f>SUM(E150:E170)</f>
        <v>0</v>
      </c>
    </row>
    <row r="172" spans="2:5" ht="20.100000000000001" customHeight="1" x14ac:dyDescent="0.25"/>
    <row r="173" spans="2:5" ht="24.95" customHeight="1" x14ac:dyDescent="0.25">
      <c r="B173" s="12" t="s">
        <v>139</v>
      </c>
      <c r="C173" s="4"/>
      <c r="D173" s="4"/>
      <c r="E173" s="5"/>
    </row>
    <row r="174" spans="2:5" ht="45" customHeight="1" x14ac:dyDescent="0.25">
      <c r="B174" s="6" t="s">
        <v>3</v>
      </c>
      <c r="C174" s="6" t="s">
        <v>128</v>
      </c>
      <c r="D174" s="6" t="s">
        <v>129</v>
      </c>
      <c r="E174" s="6" t="s">
        <v>8</v>
      </c>
    </row>
    <row r="175" spans="2:5" ht="39.75" customHeight="1" x14ac:dyDescent="0.25">
      <c r="B175" s="3" t="s">
        <v>140</v>
      </c>
      <c r="C175" s="33"/>
      <c r="D175" s="2" t="s">
        <v>141</v>
      </c>
      <c r="E175" s="2">
        <f>C175*20</f>
        <v>0</v>
      </c>
    </row>
    <row r="176" spans="2:5" ht="20.100000000000001" customHeight="1" x14ac:dyDescent="0.25">
      <c r="B176" s="18" t="s">
        <v>25</v>
      </c>
      <c r="C176" s="19"/>
      <c r="D176" s="20"/>
      <c r="E176" s="20"/>
    </row>
    <row r="177" spans="2:7" ht="20.100000000000001" customHeight="1" x14ac:dyDescent="0.25">
      <c r="B177" s="3" t="s">
        <v>142</v>
      </c>
      <c r="C177" s="33"/>
      <c r="D177" s="2">
        <v>5</v>
      </c>
      <c r="E177" s="2">
        <f>D177*C177</f>
        <v>0</v>
      </c>
    </row>
    <row r="178" spans="2:7" ht="20.100000000000001" customHeight="1" x14ac:dyDescent="0.25">
      <c r="B178" s="3" t="s">
        <v>143</v>
      </c>
      <c r="C178" s="33"/>
      <c r="D178" s="2">
        <v>15</v>
      </c>
      <c r="E178" s="2">
        <f>D178*C178</f>
        <v>0</v>
      </c>
    </row>
    <row r="179" spans="2:7" ht="20.100000000000001" customHeight="1" x14ac:dyDescent="0.25">
      <c r="B179" s="18" t="s">
        <v>144</v>
      </c>
      <c r="C179" s="19"/>
      <c r="D179" s="20"/>
      <c r="E179" s="20"/>
    </row>
    <row r="180" spans="2:7" ht="20.100000000000001" customHeight="1" x14ac:dyDescent="0.25">
      <c r="B180" s="3" t="s">
        <v>145</v>
      </c>
      <c r="C180" s="33"/>
      <c r="D180" s="2">
        <v>100</v>
      </c>
      <c r="E180" s="2">
        <f t="shared" ref="E180:E189" si="13">D180*C180</f>
        <v>0</v>
      </c>
    </row>
    <row r="181" spans="2:7" ht="20.100000000000001" customHeight="1" x14ac:dyDescent="0.25">
      <c r="B181" s="3" t="s">
        <v>146</v>
      </c>
      <c r="C181" s="33"/>
      <c r="D181" s="2">
        <v>50</v>
      </c>
      <c r="E181" s="2">
        <f t="shared" si="13"/>
        <v>0</v>
      </c>
    </row>
    <row r="182" spans="2:7" ht="20.100000000000001" customHeight="1" x14ac:dyDescent="0.25">
      <c r="B182" s="3" t="s">
        <v>181</v>
      </c>
      <c r="C182" s="33"/>
      <c r="D182" s="2">
        <v>50</v>
      </c>
      <c r="E182" s="2">
        <f t="shared" si="13"/>
        <v>0</v>
      </c>
      <c r="G182" s="1"/>
    </row>
    <row r="183" spans="2:7" ht="20.100000000000001" customHeight="1" x14ac:dyDescent="0.25">
      <c r="B183" s="3" t="s">
        <v>147</v>
      </c>
      <c r="C183" s="33"/>
      <c r="D183" s="2">
        <v>30</v>
      </c>
      <c r="E183" s="2">
        <f t="shared" si="13"/>
        <v>0</v>
      </c>
    </row>
    <row r="184" spans="2:7" ht="20.100000000000001" customHeight="1" x14ac:dyDescent="0.25">
      <c r="B184" s="3" t="s">
        <v>148</v>
      </c>
      <c r="C184" s="33"/>
      <c r="D184" s="2">
        <v>20</v>
      </c>
      <c r="E184" s="2">
        <f t="shared" si="13"/>
        <v>0</v>
      </c>
    </row>
    <row r="185" spans="2:7" ht="20.100000000000001" customHeight="1" x14ac:dyDescent="0.25">
      <c r="B185" s="3" t="s">
        <v>149</v>
      </c>
      <c r="C185" s="33"/>
      <c r="D185" s="2">
        <v>10</v>
      </c>
      <c r="E185" s="2">
        <f t="shared" si="13"/>
        <v>0</v>
      </c>
    </row>
    <row r="186" spans="2:7" ht="20.100000000000001" customHeight="1" x14ac:dyDescent="0.25">
      <c r="B186" s="3" t="s">
        <v>150</v>
      </c>
      <c r="C186" s="33"/>
      <c r="D186" s="2">
        <v>10</v>
      </c>
      <c r="E186" s="2">
        <f t="shared" si="13"/>
        <v>0</v>
      </c>
    </row>
    <row r="187" spans="2:7" ht="20.100000000000001" customHeight="1" x14ac:dyDescent="0.25">
      <c r="B187" s="18" t="s">
        <v>151</v>
      </c>
      <c r="C187" s="19"/>
      <c r="D187" s="20"/>
      <c r="E187" s="20"/>
    </row>
    <row r="188" spans="2:7" ht="20.100000000000001" customHeight="1" x14ac:dyDescent="0.25">
      <c r="B188" s="3" t="s">
        <v>152</v>
      </c>
      <c r="C188" s="33"/>
      <c r="D188" s="2">
        <v>40</v>
      </c>
      <c r="E188" s="2">
        <f t="shared" si="13"/>
        <v>0</v>
      </c>
    </row>
    <row r="189" spans="2:7" ht="20.100000000000001" customHeight="1" x14ac:dyDescent="0.25">
      <c r="B189" s="3" t="s">
        <v>153</v>
      </c>
      <c r="C189" s="33"/>
      <c r="D189" s="2">
        <v>80</v>
      </c>
      <c r="E189" s="2">
        <f t="shared" si="13"/>
        <v>0</v>
      </c>
    </row>
    <row r="190" spans="2:7" ht="20.100000000000001" customHeight="1" x14ac:dyDescent="0.25">
      <c r="D190" s="32" t="s">
        <v>176</v>
      </c>
      <c r="E190" s="8">
        <f>SUM(E175:E189)</f>
        <v>0</v>
      </c>
    </row>
    <row r="191" spans="2:7" ht="20.100000000000001" customHeight="1" x14ac:dyDescent="0.25"/>
    <row r="192" spans="2:7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</sheetData>
  <sheetProtection selectLockedCells="1"/>
  <mergeCells count="5">
    <mergeCell ref="C5:E5"/>
    <mergeCell ref="C6:E6"/>
    <mergeCell ref="C7:E7"/>
    <mergeCell ref="B2:E2"/>
    <mergeCell ref="B3:E3"/>
  </mergeCells>
  <dataValidations disablePrompts="1" count="2">
    <dataValidation type="list" allowBlank="1" showInputMessage="1" showErrorMessage="1" sqref="C6:E6" xr:uid="{00000000-0002-0000-0000-000000000000}">
      <formula1>"T-10, T-20, T-34, T-40, TIDE"</formula1>
    </dataValidation>
    <dataValidation type="list" allowBlank="1" showInputMessage="1" showErrorMessage="1" sqref="C7:E7" xr:uid="{00000000-0002-0000-0000-000001000000}">
      <formula1>"ASSISTENTE, ADJUNTO, ASSOCIADO"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8"/>
  <sheetViews>
    <sheetView showGridLines="0" zoomScale="120" zoomScaleNormal="120" workbookViewId="0">
      <selection activeCell="B1" sqref="B1:G1"/>
    </sheetView>
  </sheetViews>
  <sheetFormatPr defaultRowHeight="15" x14ac:dyDescent="0.25"/>
  <cols>
    <col min="1" max="1" width="4.140625" customWidth="1"/>
    <col min="2" max="2" width="59.5703125" customWidth="1"/>
    <col min="3" max="7" width="17.7109375" customWidth="1"/>
    <col min="8" max="8" width="13.42578125" hidden="1" customWidth="1"/>
    <col min="9" max="9" width="4.28515625" customWidth="1"/>
  </cols>
  <sheetData>
    <row r="1" spans="2:8" ht="21" customHeight="1" x14ac:dyDescent="0.25">
      <c r="B1" s="38" t="s">
        <v>0</v>
      </c>
      <c r="C1" s="38"/>
      <c r="D1" s="38"/>
      <c r="E1" s="38"/>
      <c r="F1" s="38"/>
      <c r="G1" s="38"/>
      <c r="H1" s="13"/>
    </row>
    <row r="2" spans="2:8" ht="32.25" customHeight="1" x14ac:dyDescent="0.25">
      <c r="B2" s="39" t="s">
        <v>1</v>
      </c>
      <c r="C2" s="39"/>
      <c r="D2" s="39"/>
      <c r="E2" s="39"/>
      <c r="F2" s="39"/>
      <c r="G2" s="39"/>
      <c r="H2" s="23"/>
    </row>
    <row r="4" spans="2:8" ht="35.1" customHeight="1" x14ac:dyDescent="0.25">
      <c r="B4" s="12" t="str">
        <f>"QUADRO DE PONTOS PARA ASCENSÃO DE NÍVEL NA CLASSE DE PROFESSOR "&amp;cálculos!C7</f>
        <v xml:space="preserve">QUADRO DE PONTOS PARA ASCENSÃO DE NÍVEL NA CLASSE DE PROFESSOR </v>
      </c>
      <c r="C4" s="4"/>
      <c r="D4" s="4"/>
      <c r="E4" s="4"/>
      <c r="F4" s="4"/>
      <c r="G4" s="4"/>
    </row>
    <row r="5" spans="2:8" ht="20.100000000000001" customHeight="1" x14ac:dyDescent="0.25">
      <c r="B5" s="42" t="s">
        <v>3</v>
      </c>
      <c r="C5" s="40" t="s">
        <v>4</v>
      </c>
      <c r="D5" s="40"/>
      <c r="E5" s="40"/>
      <c r="F5" s="40"/>
      <c r="G5" s="41"/>
      <c r="H5" s="2">
        <f>cálculos!C7</f>
        <v>0</v>
      </c>
    </row>
    <row r="6" spans="2:8" ht="20.100000000000001" customHeight="1" x14ac:dyDescent="0.25">
      <c r="B6" s="43"/>
      <c r="C6" s="25" t="s">
        <v>154</v>
      </c>
      <c r="D6" s="25" t="s">
        <v>166</v>
      </c>
      <c r="E6" s="25" t="s">
        <v>155</v>
      </c>
      <c r="F6" s="25" t="s">
        <v>156</v>
      </c>
      <c r="G6" s="26" t="s">
        <v>157</v>
      </c>
      <c r="H6" s="2">
        <f>cálculos!C6</f>
        <v>0</v>
      </c>
    </row>
    <row r="7" spans="2:8" ht="20.100000000000001" customHeight="1" x14ac:dyDescent="0.25">
      <c r="B7" s="3" t="s">
        <v>158</v>
      </c>
      <c r="C7" s="2" t="str">
        <f>IF($H$6=C6,$H$7,"")</f>
        <v/>
      </c>
      <c r="D7" s="2" t="str">
        <f>IF($H$6=D6,$H$7,"")</f>
        <v/>
      </c>
      <c r="E7" s="2" t="str">
        <f>IF($H$6=E6,$H$7,"")</f>
        <v/>
      </c>
      <c r="F7" s="2" t="str">
        <f>IF($H$6=F6,$H$7,"")</f>
        <v/>
      </c>
      <c r="G7" s="2" t="str">
        <f>IF($H$6=G6,$H$7,"")</f>
        <v/>
      </c>
      <c r="H7" s="2">
        <f>cálculos!E14</f>
        <v>0</v>
      </c>
    </row>
    <row r="8" spans="2:8" ht="20.100000000000001" customHeight="1" x14ac:dyDescent="0.25">
      <c r="B8" s="3" t="s">
        <v>159</v>
      </c>
      <c r="C8" s="2" t="str">
        <f>IF($H$6=C6,$H$8,"")</f>
        <v/>
      </c>
      <c r="D8" s="2" t="str">
        <f>IF($H$6=D6,$H$8,"")</f>
        <v/>
      </c>
      <c r="E8" s="2" t="str">
        <f>IF($H$6=E6,$H$8,"")</f>
        <v/>
      </c>
      <c r="F8" s="2" t="str">
        <f>IF($H$6=F6,$H$8,"")</f>
        <v/>
      </c>
      <c r="G8" s="2" t="str">
        <f>IF($H$6=G6,$H$8,"")</f>
        <v/>
      </c>
      <c r="H8" s="2">
        <f>cálculos!E112</f>
        <v>0</v>
      </c>
    </row>
    <row r="9" spans="2:8" ht="20.100000000000001" customHeight="1" x14ac:dyDescent="0.25">
      <c r="B9" s="3" t="s">
        <v>160</v>
      </c>
      <c r="C9" s="2" t="str">
        <f>IF($H$6=C6,$H$9,"")</f>
        <v/>
      </c>
      <c r="D9" s="2" t="str">
        <f>IF($H$6=D6,$H$9,"")</f>
        <v/>
      </c>
      <c r="E9" s="2" t="str">
        <f>IF($H$6=E6,$H$9,"")</f>
        <v/>
      </c>
      <c r="F9" s="2" t="str">
        <f>IF($H$6=F6,$H$9,"")</f>
        <v/>
      </c>
      <c r="G9" s="2" t="str">
        <f>IF($H$6=G6,$H$9,"")</f>
        <v/>
      </c>
      <c r="H9" s="2">
        <f>cálculos!E119</f>
        <v>0</v>
      </c>
    </row>
    <row r="10" spans="2:8" ht="20.100000000000001" customHeight="1" x14ac:dyDescent="0.25">
      <c r="B10" s="3" t="s">
        <v>161</v>
      </c>
      <c r="C10" s="2" t="str">
        <f>IF($H$6=C6,$H$10,"")</f>
        <v/>
      </c>
      <c r="D10" s="2" t="str">
        <f>IF($H$6=D6,$H$10,"")</f>
        <v/>
      </c>
      <c r="E10" s="2" t="str">
        <f>IF($H$6=E6,$H$10,"")</f>
        <v/>
      </c>
      <c r="F10" s="2" t="str">
        <f>IF($H$6=F6,$H$10,"")</f>
        <v/>
      </c>
      <c r="G10" s="2" t="str">
        <f>IF($H$6=G6,$H$10,"")</f>
        <v/>
      </c>
      <c r="H10" s="2">
        <f>cálculos!E145</f>
        <v>0</v>
      </c>
    </row>
    <row r="11" spans="2:8" ht="20.100000000000001" customHeight="1" x14ac:dyDescent="0.25">
      <c r="B11" s="3" t="s">
        <v>162</v>
      </c>
      <c r="C11" s="2" t="str">
        <f>IF($H$6=C6,$H$11,"")</f>
        <v/>
      </c>
      <c r="D11" s="2" t="str">
        <f>IF($H$6=D6,$H$11,"")</f>
        <v/>
      </c>
      <c r="E11" s="2" t="str">
        <f>IF($H$6=E6,$H$11,"")</f>
        <v/>
      </c>
      <c r="F11" s="2" t="str">
        <f>IF($H$6=F6,$H$11,"")</f>
        <v/>
      </c>
      <c r="G11" s="2" t="str">
        <f>IF($H$6=G6,$H$11,"")</f>
        <v/>
      </c>
      <c r="H11" s="2">
        <f>cálculos!E171</f>
        <v>0</v>
      </c>
    </row>
    <row r="12" spans="2:8" ht="20.100000000000001" customHeight="1" x14ac:dyDescent="0.25">
      <c r="B12" s="3" t="s">
        <v>163</v>
      </c>
      <c r="C12" s="2" t="str">
        <f>IF($H$6=C6,$H$12,"")</f>
        <v/>
      </c>
      <c r="D12" s="2" t="str">
        <f>IF($H$6=D6,$H$12,"")</f>
        <v/>
      </c>
      <c r="E12" s="2" t="str">
        <f>IF($H$6=E6,$H$12,"")</f>
        <v/>
      </c>
      <c r="F12" s="2" t="str">
        <f>IF($H$6=F6,$H$12,"")</f>
        <v/>
      </c>
      <c r="G12" s="2" t="str">
        <f>IF($H$6=G6,$H$12,"")</f>
        <v/>
      </c>
      <c r="H12" s="2">
        <f>cálculos!E190</f>
        <v>0</v>
      </c>
    </row>
    <row r="13" spans="2:8" ht="31.5" customHeight="1" x14ac:dyDescent="0.25">
      <c r="B13" s="7" t="s">
        <v>164</v>
      </c>
      <c r="C13" s="24">
        <f>SUM(C7:C12)</f>
        <v>0</v>
      </c>
      <c r="D13" s="24">
        <f>SUM(D7:D12)</f>
        <v>0</v>
      </c>
      <c r="E13" s="24">
        <f>SUM(E7:E12)</f>
        <v>0</v>
      </c>
      <c r="F13" s="24">
        <f>SUM(F7:F12)</f>
        <v>0</v>
      </c>
      <c r="G13" s="24">
        <f>SUM(G7:G12)</f>
        <v>0</v>
      </c>
    </row>
    <row r="14" spans="2:8" ht="20.100000000000001" customHeight="1" x14ac:dyDescent="0.25">
      <c r="B14" s="28" t="s">
        <v>165</v>
      </c>
      <c r="C14" s="29" t="str">
        <f>IF(C6=$H$6,IF($H$5=$B$15,C15,IF($H$5=$B$16,C16,IF($H$5=$B$17,C17,""))),"")</f>
        <v/>
      </c>
      <c r="D14" s="29" t="str">
        <f>IF(D6=$H$6,IF($H$5=$B$15,D15,IF($H$5=$B$16,D16,IF($H$5=$B$17,D17,""))),"")</f>
        <v/>
      </c>
      <c r="E14" s="29" t="str">
        <f>IF(E6=$H$6,IF($H$5=$B$15,E15,IF($H$5=$B$16,E16,IF($H$5=$B$17,E17,""))),"")</f>
        <v/>
      </c>
      <c r="F14" s="29" t="str">
        <f>IF(F6=$H$6,IF($H$5=$B$15,F15,IF($H$5=$B$16,F16,IF($H$5=$B$17,F17,""))),"")</f>
        <v/>
      </c>
      <c r="G14" s="29" t="str">
        <f>IF(G6=$H$6,IF($H$5=$B$15,G15,IF($H$5=$B$16,G16,IF($H$5=$B$17,G17,""))),"")</f>
        <v/>
      </c>
    </row>
    <row r="15" spans="2:8" ht="37.5" customHeight="1" x14ac:dyDescent="0.25">
      <c r="B15" s="27" t="s">
        <v>169</v>
      </c>
      <c r="C15" s="8">
        <v>144</v>
      </c>
      <c r="D15" s="8">
        <v>144</v>
      </c>
      <c r="E15" s="8">
        <v>380</v>
      </c>
      <c r="F15" s="8">
        <v>640</v>
      </c>
      <c r="G15" s="8">
        <v>720</v>
      </c>
    </row>
    <row r="16" spans="2:8" ht="37.5" customHeight="1" x14ac:dyDescent="0.25">
      <c r="B16" s="27" t="s">
        <v>170</v>
      </c>
      <c r="C16" s="8">
        <v>144</v>
      </c>
      <c r="D16" s="8">
        <v>144</v>
      </c>
      <c r="E16" s="8">
        <v>380</v>
      </c>
      <c r="F16" s="8">
        <v>640</v>
      </c>
      <c r="G16" s="8">
        <v>800</v>
      </c>
    </row>
    <row r="17" spans="2:7" ht="37.5" customHeight="1" x14ac:dyDescent="0.25">
      <c r="B17" s="27" t="s">
        <v>171</v>
      </c>
      <c r="C17" s="8">
        <v>380</v>
      </c>
      <c r="D17" s="8">
        <v>380</v>
      </c>
      <c r="E17" s="8">
        <v>680</v>
      </c>
      <c r="F17" s="8">
        <v>800</v>
      </c>
      <c r="G17" s="8">
        <v>1000</v>
      </c>
    </row>
    <row r="18" spans="2:7" ht="20.100000000000001" customHeight="1" x14ac:dyDescent="0.25"/>
    <row r="19" spans="2:7" ht="20.100000000000001" customHeight="1" x14ac:dyDescent="0.25"/>
    <row r="20" spans="2:7" ht="20.100000000000001" customHeight="1" x14ac:dyDescent="0.25"/>
    <row r="21" spans="2:7" ht="20.100000000000001" customHeight="1" x14ac:dyDescent="0.25"/>
    <row r="22" spans="2:7" ht="20.100000000000001" customHeight="1" x14ac:dyDescent="0.25"/>
    <row r="23" spans="2:7" ht="20.100000000000001" customHeight="1" x14ac:dyDescent="0.25"/>
    <row r="24" spans="2:7" ht="20.100000000000001" customHeight="1" x14ac:dyDescent="0.25"/>
    <row r="25" spans="2:7" ht="20.100000000000001" customHeight="1" x14ac:dyDescent="0.25"/>
    <row r="26" spans="2:7" ht="20.100000000000001" customHeight="1" x14ac:dyDescent="0.25"/>
    <row r="27" spans="2:7" ht="20.100000000000001" customHeight="1" x14ac:dyDescent="0.25"/>
    <row r="28" spans="2:7" ht="20.100000000000001" customHeight="1" x14ac:dyDescent="0.25"/>
    <row r="29" spans="2:7" ht="20.100000000000001" customHeight="1" x14ac:dyDescent="0.25"/>
    <row r="30" spans="2:7" ht="20.100000000000001" customHeight="1" x14ac:dyDescent="0.25"/>
    <row r="31" spans="2:7" ht="20.100000000000001" customHeight="1" x14ac:dyDescent="0.25"/>
    <row r="32" spans="2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</sheetData>
  <mergeCells count="4">
    <mergeCell ref="C5:G5"/>
    <mergeCell ref="B5:B6"/>
    <mergeCell ref="B1:G1"/>
    <mergeCell ref="B2:G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cálculos</vt:lpstr>
      <vt:lpstr>quadros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Dantas</dc:creator>
  <cp:lastModifiedBy>Sérgio Dantas</cp:lastModifiedBy>
  <dcterms:created xsi:type="dcterms:W3CDTF">2022-08-18T17:39:56Z</dcterms:created>
  <dcterms:modified xsi:type="dcterms:W3CDTF">2023-09-27T14:23:10Z</dcterms:modified>
</cp:coreProperties>
</file>